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colaboramds-my.sharepoint.com/personal/jencina_desarrollosocial_cl/Documents/Jefatura ARS/Transparencias/SIAC 322810/"/>
    </mc:Choice>
  </mc:AlternateContent>
  <xr:revisionPtr revIDLastSave="29" documentId="13_ncr:1_{FD9CDCB8-18AC-48AA-9C62-A3563D330842}" xr6:coauthVersionLast="47" xr6:coauthVersionMax="47" xr10:uidLastSave="{01A41184-6D46-491F-A806-BF1367CB87B3}"/>
  <bookViews>
    <workbookView xWindow="3375" yWindow="3375" windowWidth="21600" windowHeight="11385" firstSheet="33" activeTab="50" xr2:uid="{2F63F590-D274-4379-B510-4731A8CB6A35}"/>
  </bookViews>
  <sheets>
    <sheet name="Indice" sheetId="96"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10" r:id="rId11"/>
    <sheet name="11" sheetId="11" r:id="rId12"/>
    <sheet name="12" sheetId="12" r:id="rId13"/>
    <sheet name="13" sheetId="13" r:id="rId14"/>
    <sheet name="14" sheetId="14" r:id="rId15"/>
    <sheet name="15" sheetId="15" r:id="rId16"/>
    <sheet name="16" sheetId="16" r:id="rId17"/>
    <sheet name="17" sheetId="17" r:id="rId18"/>
    <sheet name="18" sheetId="18" r:id="rId19"/>
    <sheet name="19" sheetId="19" r:id="rId20"/>
    <sheet name="20" sheetId="20" r:id="rId21"/>
    <sheet name="21" sheetId="21" r:id="rId22"/>
    <sheet name="22" sheetId="22" r:id="rId23"/>
    <sheet name="23" sheetId="23" r:id="rId24"/>
    <sheet name="24" sheetId="24" r:id="rId25"/>
    <sheet name="25" sheetId="25" r:id="rId26"/>
    <sheet name="26" sheetId="26" r:id="rId27"/>
    <sheet name="27" sheetId="27" r:id="rId28"/>
    <sheet name="28" sheetId="28" r:id="rId29"/>
    <sheet name="29" sheetId="29" r:id="rId30"/>
    <sheet name="30" sheetId="30" r:id="rId31"/>
    <sheet name="31" sheetId="31" r:id="rId32"/>
    <sheet name="32" sheetId="32" r:id="rId33"/>
    <sheet name="33" sheetId="33" r:id="rId34"/>
    <sheet name="34" sheetId="34" r:id="rId35"/>
    <sheet name="35" sheetId="35" r:id="rId36"/>
    <sheet name="36" sheetId="36" r:id="rId37"/>
    <sheet name="37" sheetId="38" r:id="rId38"/>
    <sheet name="38" sheetId="39" r:id="rId39"/>
    <sheet name="39" sheetId="40" r:id="rId40"/>
    <sheet name="40" sheetId="41" r:id="rId41"/>
    <sheet name="41" sheetId="42" r:id="rId42"/>
    <sheet name="42" sheetId="43" r:id="rId43"/>
    <sheet name="43" sheetId="47" r:id="rId44"/>
    <sheet name="44" sheetId="46" r:id="rId45"/>
    <sheet name="45" sheetId="48" r:id="rId46"/>
    <sheet name="46" sheetId="49" r:id="rId47"/>
    <sheet name="47" sheetId="44" r:id="rId48"/>
    <sheet name="48" sheetId="45" r:id="rId49"/>
    <sheet name="49" sheetId="50" r:id="rId50"/>
    <sheet name="50" sheetId="51" r:id="rId51"/>
    <sheet name="51" sheetId="65" r:id="rId52"/>
    <sheet name="52" sheetId="66" r:id="rId53"/>
    <sheet name="53" sheetId="67" r:id="rId54"/>
    <sheet name="54" sheetId="68" r:id="rId55"/>
    <sheet name="55" sheetId="52" r:id="rId56"/>
    <sheet name="56" sheetId="53" r:id="rId57"/>
    <sheet name="57" sheetId="54" r:id="rId58"/>
    <sheet name="58" sheetId="55" r:id="rId59"/>
    <sheet name="59" sheetId="56" r:id="rId60"/>
    <sheet name="60" sheetId="57" r:id="rId61"/>
    <sheet name="61" sheetId="58" r:id="rId62"/>
    <sheet name="62" sheetId="59" r:id="rId63"/>
    <sheet name="63" sheetId="60" r:id="rId64"/>
    <sheet name="64" sheetId="61" r:id="rId65"/>
    <sheet name="65" sheetId="62" r:id="rId66"/>
    <sheet name="66" sheetId="63" r:id="rId67"/>
    <sheet name="67" sheetId="64" r:id="rId68"/>
    <sheet name="68" sheetId="69" r:id="rId69"/>
    <sheet name="69" sheetId="70" r:id="rId70"/>
    <sheet name="70" sheetId="71" r:id="rId71"/>
    <sheet name="71" sheetId="72" r:id="rId72"/>
    <sheet name="72" sheetId="74" r:id="rId73"/>
    <sheet name="73" sheetId="73" r:id="rId74"/>
    <sheet name="74" sheetId="75" r:id="rId75"/>
    <sheet name="75" sheetId="76" r:id="rId76"/>
    <sheet name="76" sheetId="77" r:id="rId77"/>
    <sheet name="77" sheetId="78" r:id="rId78"/>
    <sheet name="78" sheetId="79" r:id="rId79"/>
    <sheet name="79" sheetId="80" r:id="rId80"/>
    <sheet name="80" sheetId="81" r:id="rId81"/>
    <sheet name="81" sheetId="82" r:id="rId82"/>
    <sheet name="82" sheetId="83" r:id="rId83"/>
    <sheet name="83" sheetId="85" r:id="rId84"/>
    <sheet name="84" sheetId="86" r:id="rId85"/>
    <sheet name="85" sheetId="84" r:id="rId86"/>
    <sheet name="86" sheetId="87" r:id="rId87"/>
    <sheet name="87" sheetId="88" r:id="rId88"/>
    <sheet name="88" sheetId="89" r:id="rId89"/>
    <sheet name="89" sheetId="90" r:id="rId90"/>
    <sheet name="90" sheetId="91" r:id="rId91"/>
    <sheet name="91" sheetId="92" r:id="rId92"/>
    <sheet name="92" sheetId="93" r:id="rId93"/>
    <sheet name="93" sheetId="94" r:id="rId94"/>
    <sheet name="94" sheetId="95" r:id="rId95"/>
  </sheets>
  <definedNames>
    <definedName name="_xlnm._FilterDatabase" localSheetId="0" hidden="1">Indice!$A$1:$B$95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6" i="81" l="1"/>
  <c r="Y25" i="81"/>
  <c r="J12" i="30"/>
  <c r="B27" i="72" l="1"/>
  <c r="C27" i="72"/>
  <c r="D27" i="72"/>
  <c r="E27" i="72"/>
  <c r="F27" i="72"/>
  <c r="G27" i="72"/>
  <c r="B95" i="96"/>
  <c r="B94" i="96"/>
  <c r="B93" i="96"/>
  <c r="B92" i="96"/>
  <c r="B91" i="96"/>
  <c r="B90" i="96"/>
  <c r="B89" i="96"/>
  <c r="B88" i="96"/>
  <c r="B87" i="96"/>
  <c r="B86" i="96"/>
  <c r="B85" i="96"/>
  <c r="B84" i="96"/>
  <c r="B83" i="96"/>
  <c r="B82" i="96"/>
  <c r="B81" i="96"/>
  <c r="B80" i="96"/>
  <c r="B79" i="96"/>
  <c r="B78" i="96"/>
  <c r="B77" i="96"/>
  <c r="B76" i="96"/>
  <c r="B75" i="96"/>
  <c r="B74" i="96"/>
  <c r="B73" i="96"/>
  <c r="B72" i="96"/>
  <c r="B71" i="96"/>
  <c r="B70" i="96"/>
  <c r="B69" i="96"/>
  <c r="B68" i="96"/>
  <c r="B67" i="96"/>
  <c r="B66" i="96"/>
  <c r="B65" i="96"/>
  <c r="B64" i="96"/>
  <c r="B63" i="96"/>
  <c r="B62" i="96"/>
  <c r="B61" i="96"/>
  <c r="B60" i="96"/>
  <c r="B59" i="96"/>
  <c r="B58" i="96"/>
  <c r="B57" i="96"/>
  <c r="B56" i="96"/>
  <c r="B55" i="96"/>
  <c r="B54" i="96"/>
  <c r="B53" i="96"/>
  <c r="B52" i="96"/>
  <c r="B51" i="96"/>
  <c r="B50" i="96"/>
  <c r="B49" i="96"/>
  <c r="B48" i="96"/>
  <c r="B47" i="96"/>
  <c r="B46" i="96"/>
  <c r="B45" i="96"/>
  <c r="B44" i="96"/>
  <c r="B43" i="96"/>
  <c r="B42" i="96"/>
  <c r="B41" i="96"/>
  <c r="B40" i="96"/>
  <c r="B39" i="96"/>
  <c r="B38" i="96"/>
  <c r="B37" i="96"/>
  <c r="B36" i="96"/>
  <c r="B35" i="96"/>
  <c r="B34" i="96"/>
  <c r="B33" i="96"/>
  <c r="B32" i="96"/>
  <c r="B31" i="96"/>
  <c r="B30" i="96"/>
  <c r="B29" i="96"/>
  <c r="B28" i="96"/>
  <c r="B27" i="96"/>
  <c r="B26" i="96"/>
  <c r="B25" i="96"/>
  <c r="B24" i="96"/>
  <c r="B23" i="96"/>
  <c r="B22" i="96"/>
  <c r="B21" i="96"/>
  <c r="B20" i="96"/>
  <c r="B19" i="96"/>
  <c r="B18" i="96"/>
  <c r="B17" i="96"/>
  <c r="B16" i="96"/>
  <c r="B15" i="96"/>
  <c r="B14" i="96"/>
  <c r="B13" i="96"/>
  <c r="B12" i="96"/>
  <c r="B11" i="96"/>
  <c r="B10" i="96"/>
  <c r="B9" i="96"/>
  <c r="B8" i="96"/>
  <c r="B7" i="96"/>
  <c r="B6" i="96"/>
  <c r="B5" i="96"/>
  <c r="B4" i="96"/>
  <c r="B3" i="96"/>
  <c r="B2" i="96"/>
  <c r="F111" i="78" l="1"/>
  <c r="G111" i="78"/>
  <c r="H111" i="78"/>
  <c r="I111" i="78"/>
  <c r="J111" i="78"/>
  <c r="K111" i="78"/>
  <c r="F112" i="78"/>
  <c r="G112" i="78"/>
  <c r="H112" i="78"/>
  <c r="I112" i="78"/>
  <c r="J112" i="78"/>
  <c r="K112" i="78"/>
  <c r="E112" i="78"/>
  <c r="E111" i="78"/>
  <c r="U59" i="45" l="1"/>
  <c r="V59" i="45"/>
  <c r="W59" i="45"/>
  <c r="X59" i="45"/>
  <c r="Y59" i="45"/>
  <c r="Z59" i="45"/>
  <c r="U60" i="45"/>
  <c r="V60" i="45"/>
  <c r="W60" i="45"/>
  <c r="X60" i="45"/>
  <c r="Y60" i="45"/>
  <c r="Z60" i="45"/>
  <c r="T60" i="45"/>
  <c r="T59" i="45"/>
  <c r="F56" i="87" l="1"/>
  <c r="G56" i="87"/>
  <c r="F57" i="87"/>
  <c r="G57" i="87"/>
  <c r="H57" i="87"/>
  <c r="T57" i="87" s="1"/>
  <c r="E57" i="87"/>
  <c r="F22" i="87"/>
  <c r="G22" i="87"/>
  <c r="H22" i="87"/>
  <c r="F23" i="87"/>
  <c r="G23" i="87"/>
  <c r="H23" i="87"/>
  <c r="E23" i="87"/>
  <c r="F39" i="87"/>
  <c r="G39" i="87"/>
  <c r="H39" i="87"/>
  <c r="T39" i="87" s="1"/>
  <c r="F40" i="87"/>
  <c r="G40" i="87"/>
  <c r="H40" i="87"/>
  <c r="T40" i="87" s="1"/>
  <c r="E40" i="87"/>
  <c r="E56" i="87"/>
  <c r="E39" i="87"/>
  <c r="E22" i="87"/>
  <c r="F23" i="89"/>
  <c r="F41" i="91" s="1"/>
  <c r="G23" i="89"/>
  <c r="G41" i="91" s="1"/>
  <c r="H23" i="89"/>
  <c r="H41" i="91" s="1"/>
  <c r="F24" i="89"/>
  <c r="F42" i="91" s="1"/>
  <c r="G24" i="89"/>
  <c r="G42" i="91" s="1"/>
  <c r="H24" i="89"/>
  <c r="S24" i="89" s="1"/>
  <c r="F25" i="89"/>
  <c r="F76" i="91" s="1"/>
  <c r="G25" i="89"/>
  <c r="G76" i="91" s="1"/>
  <c r="H25" i="89"/>
  <c r="H76" i="91" s="1"/>
  <c r="F26" i="89"/>
  <c r="F77" i="91" s="1"/>
  <c r="G26" i="89"/>
  <c r="G77" i="91" s="1"/>
  <c r="H26" i="89"/>
  <c r="H77" i="91" s="1"/>
  <c r="F27" i="89"/>
  <c r="F111" i="91" s="1"/>
  <c r="G27" i="89"/>
  <c r="G111" i="91" s="1"/>
  <c r="H27" i="89"/>
  <c r="F28" i="89"/>
  <c r="F112" i="91" s="1"/>
  <c r="G28" i="89"/>
  <c r="G112" i="91" s="1"/>
  <c r="G76" i="93" s="1"/>
  <c r="H28" i="89"/>
  <c r="E24" i="89"/>
  <c r="E42" i="91" s="1"/>
  <c r="E25" i="89"/>
  <c r="E26" i="89"/>
  <c r="E77" i="91" s="1"/>
  <c r="E27" i="89"/>
  <c r="E111" i="91" s="1"/>
  <c r="E28" i="89"/>
  <c r="E112" i="91" s="1"/>
  <c r="E23" i="89"/>
  <c r="F23" i="77"/>
  <c r="G23" i="77"/>
  <c r="H23" i="77"/>
  <c r="I23" i="77"/>
  <c r="J23" i="77"/>
  <c r="K23" i="77"/>
  <c r="F24" i="77"/>
  <c r="G24" i="77"/>
  <c r="H24" i="77"/>
  <c r="I24" i="77"/>
  <c r="J24" i="77"/>
  <c r="K24" i="77"/>
  <c r="F25" i="77"/>
  <c r="G25" i="77"/>
  <c r="H25" i="77"/>
  <c r="I25" i="77"/>
  <c r="J25" i="77"/>
  <c r="K25" i="77"/>
  <c r="Y25" i="77" s="1"/>
  <c r="F26" i="77"/>
  <c r="G26" i="77"/>
  <c r="H26" i="77"/>
  <c r="I26" i="77"/>
  <c r="J26" i="77"/>
  <c r="K26" i="77"/>
  <c r="Y26" i="77" s="1"/>
  <c r="F27" i="77"/>
  <c r="G27" i="77"/>
  <c r="H27" i="77"/>
  <c r="I27" i="77"/>
  <c r="J27" i="77"/>
  <c r="K27" i="77"/>
  <c r="Y27" i="77" s="1"/>
  <c r="F28" i="77"/>
  <c r="G28" i="77"/>
  <c r="H28" i="77"/>
  <c r="I28" i="77"/>
  <c r="J28" i="77"/>
  <c r="K28" i="77"/>
  <c r="E24" i="77"/>
  <c r="E25" i="77"/>
  <c r="E26" i="77"/>
  <c r="E27" i="77"/>
  <c r="E28" i="77"/>
  <c r="E23" i="77"/>
  <c r="S9" i="95"/>
  <c r="S10" i="95"/>
  <c r="S11" i="95"/>
  <c r="S12" i="95"/>
  <c r="S13" i="95"/>
  <c r="S14" i="95"/>
  <c r="S15" i="95"/>
  <c r="S16" i="95"/>
  <c r="S17" i="95"/>
  <c r="S18" i="95"/>
  <c r="S19" i="95"/>
  <c r="S20" i="95"/>
  <c r="S21" i="95"/>
  <c r="S22" i="95"/>
  <c r="S23" i="95"/>
  <c r="S27" i="95"/>
  <c r="S28" i="95"/>
  <c r="S29" i="95"/>
  <c r="S30" i="95"/>
  <c r="S31" i="95"/>
  <c r="S32" i="95"/>
  <c r="S33" i="95"/>
  <c r="S34" i="95"/>
  <c r="S35" i="95"/>
  <c r="S36" i="95"/>
  <c r="S37" i="95"/>
  <c r="S38" i="95"/>
  <c r="S39" i="95"/>
  <c r="S40" i="95"/>
  <c r="S41" i="95"/>
  <c r="S42" i="95"/>
  <c r="S46" i="95"/>
  <c r="S47" i="95"/>
  <c r="S48" i="95"/>
  <c r="S49" i="95"/>
  <c r="S50" i="95"/>
  <c r="S51" i="95"/>
  <c r="S52" i="95"/>
  <c r="S53" i="95"/>
  <c r="S54" i="95"/>
  <c r="S55" i="95"/>
  <c r="S56" i="95"/>
  <c r="S57" i="95"/>
  <c r="S58" i="95"/>
  <c r="S59" i="95"/>
  <c r="S60" i="95"/>
  <c r="S61" i="95"/>
  <c r="S8" i="95"/>
  <c r="S9" i="94"/>
  <c r="S10" i="94"/>
  <c r="S11" i="94"/>
  <c r="S12" i="94"/>
  <c r="S13" i="94"/>
  <c r="S14" i="94"/>
  <c r="S15" i="94"/>
  <c r="S16" i="94"/>
  <c r="S17" i="94"/>
  <c r="S18" i="94"/>
  <c r="S19" i="94"/>
  <c r="S20" i="94"/>
  <c r="S21" i="94"/>
  <c r="S22" i="94"/>
  <c r="S23" i="94"/>
  <c r="S27" i="94"/>
  <c r="S28" i="94"/>
  <c r="S29" i="94"/>
  <c r="S30" i="94"/>
  <c r="S31" i="94"/>
  <c r="S32" i="94"/>
  <c r="S33" i="94"/>
  <c r="S34" i="94"/>
  <c r="S35" i="94"/>
  <c r="S36" i="94"/>
  <c r="S37" i="94"/>
  <c r="S38" i="94"/>
  <c r="S39" i="94"/>
  <c r="S40" i="94"/>
  <c r="S41" i="94"/>
  <c r="S42" i="94"/>
  <c r="S46" i="94"/>
  <c r="S47" i="94"/>
  <c r="S48" i="94"/>
  <c r="S49" i="94"/>
  <c r="S50" i="94"/>
  <c r="S51" i="94"/>
  <c r="S52" i="94"/>
  <c r="S53" i="94"/>
  <c r="S54" i="94"/>
  <c r="S55" i="94"/>
  <c r="S56" i="94"/>
  <c r="S57" i="94"/>
  <c r="S58" i="94"/>
  <c r="S59" i="94"/>
  <c r="S60" i="94"/>
  <c r="S61" i="94"/>
  <c r="S8" i="94"/>
  <c r="T10" i="93"/>
  <c r="T11" i="93"/>
  <c r="T12" i="93"/>
  <c r="T13" i="93"/>
  <c r="T14" i="93"/>
  <c r="T15" i="93"/>
  <c r="T16" i="93"/>
  <c r="T17" i="93"/>
  <c r="T18" i="93"/>
  <c r="T19" i="93"/>
  <c r="T20" i="93"/>
  <c r="T21" i="93"/>
  <c r="T22" i="93"/>
  <c r="T23" i="93"/>
  <c r="T24" i="93"/>
  <c r="T25" i="93"/>
  <c r="T26" i="93"/>
  <c r="T27" i="93"/>
  <c r="T28" i="93"/>
  <c r="T32" i="93"/>
  <c r="T33" i="93"/>
  <c r="T34" i="93"/>
  <c r="T35" i="93"/>
  <c r="T36" i="93"/>
  <c r="T37" i="93"/>
  <c r="T38" i="93"/>
  <c r="T39" i="93"/>
  <c r="T40" i="93"/>
  <c r="T41" i="93"/>
  <c r="T42" i="93"/>
  <c r="T43" i="93"/>
  <c r="T44" i="93"/>
  <c r="T45" i="93"/>
  <c r="T46" i="93"/>
  <c r="T47" i="93"/>
  <c r="T48" i="93"/>
  <c r="T49" i="93"/>
  <c r="T50" i="93"/>
  <c r="T51" i="93"/>
  <c r="T55" i="93"/>
  <c r="T56" i="93"/>
  <c r="T57" i="93"/>
  <c r="T58" i="93"/>
  <c r="T59" i="93"/>
  <c r="T60" i="93"/>
  <c r="T61" i="93"/>
  <c r="T62" i="93"/>
  <c r="T63" i="93"/>
  <c r="T64" i="93"/>
  <c r="T65" i="93"/>
  <c r="T66" i="93"/>
  <c r="T67" i="93"/>
  <c r="T68" i="93"/>
  <c r="T69" i="93"/>
  <c r="T70" i="93"/>
  <c r="T71" i="93"/>
  <c r="T72" i="93"/>
  <c r="T73" i="93"/>
  <c r="T74" i="93"/>
  <c r="T9" i="93"/>
  <c r="S10" i="92"/>
  <c r="S11" i="92"/>
  <c r="S12" i="92"/>
  <c r="S13" i="92"/>
  <c r="S14" i="92"/>
  <c r="S15" i="92"/>
  <c r="S16" i="92"/>
  <c r="S17" i="92"/>
  <c r="S18" i="92"/>
  <c r="S19" i="92"/>
  <c r="S20" i="92"/>
  <c r="S21" i="92"/>
  <c r="S22" i="92"/>
  <c r="S23" i="92"/>
  <c r="S24" i="92"/>
  <c r="S25" i="92"/>
  <c r="S26" i="92"/>
  <c r="S27" i="92"/>
  <c r="S28" i="92"/>
  <c r="S32" i="92"/>
  <c r="S33" i="92"/>
  <c r="S34" i="92"/>
  <c r="S35" i="92"/>
  <c r="S36" i="92"/>
  <c r="S37" i="92"/>
  <c r="S38" i="92"/>
  <c r="S39" i="92"/>
  <c r="S40" i="92"/>
  <c r="S41" i="92"/>
  <c r="S42" i="92"/>
  <c r="S43" i="92"/>
  <c r="S44" i="92"/>
  <c r="S45" i="92"/>
  <c r="S46" i="92"/>
  <c r="S47" i="92"/>
  <c r="S48" i="92"/>
  <c r="S49" i="92"/>
  <c r="S50" i="92"/>
  <c r="S51" i="92"/>
  <c r="S55" i="92"/>
  <c r="S56" i="92"/>
  <c r="S57" i="92"/>
  <c r="S58" i="92"/>
  <c r="S59" i="92"/>
  <c r="S60" i="92"/>
  <c r="S61" i="92"/>
  <c r="S62" i="92"/>
  <c r="S63" i="92"/>
  <c r="S64" i="92"/>
  <c r="S65" i="92"/>
  <c r="S66" i="92"/>
  <c r="S67" i="92"/>
  <c r="S68" i="92"/>
  <c r="S69" i="92"/>
  <c r="S70" i="92"/>
  <c r="S71" i="92"/>
  <c r="S72" i="92"/>
  <c r="S73" i="92"/>
  <c r="S74" i="92"/>
  <c r="S9" i="92"/>
  <c r="S10" i="91"/>
  <c r="S11" i="91"/>
  <c r="S12" i="91"/>
  <c r="S13" i="91"/>
  <c r="S14" i="91"/>
  <c r="S15" i="91"/>
  <c r="S16" i="91"/>
  <c r="S17" i="91"/>
  <c r="S18" i="91"/>
  <c r="S19" i="91"/>
  <c r="S20" i="91"/>
  <c r="S21" i="91"/>
  <c r="S22" i="91"/>
  <c r="S23" i="91"/>
  <c r="S24" i="91"/>
  <c r="S25" i="91"/>
  <c r="S26" i="91"/>
  <c r="S27" i="91"/>
  <c r="S28" i="91"/>
  <c r="S29" i="91"/>
  <c r="S30" i="91"/>
  <c r="S31" i="91"/>
  <c r="S32" i="91"/>
  <c r="S33" i="91"/>
  <c r="S34" i="91"/>
  <c r="S35" i="91"/>
  <c r="S36" i="91"/>
  <c r="S37" i="91"/>
  <c r="S38" i="91"/>
  <c r="S39" i="91"/>
  <c r="S40" i="91"/>
  <c r="S44" i="91"/>
  <c r="S45" i="91"/>
  <c r="S46" i="91"/>
  <c r="S47" i="91"/>
  <c r="S48" i="91"/>
  <c r="S49" i="91"/>
  <c r="S50" i="91"/>
  <c r="S51" i="91"/>
  <c r="S52" i="91"/>
  <c r="S53" i="91"/>
  <c r="S54" i="91"/>
  <c r="S55" i="91"/>
  <c r="S56" i="91"/>
  <c r="S57" i="91"/>
  <c r="S58" i="91"/>
  <c r="S59" i="91"/>
  <c r="S60" i="91"/>
  <c r="S61" i="91"/>
  <c r="S62" i="91"/>
  <c r="S63" i="91"/>
  <c r="S64" i="91"/>
  <c r="S65" i="91"/>
  <c r="S66" i="91"/>
  <c r="S67" i="91"/>
  <c r="S68" i="91"/>
  <c r="S69" i="91"/>
  <c r="S70" i="91"/>
  <c r="S71" i="91"/>
  <c r="S72" i="91"/>
  <c r="S73" i="91"/>
  <c r="S74" i="91"/>
  <c r="S75" i="91"/>
  <c r="S79" i="91"/>
  <c r="S80" i="91"/>
  <c r="S81" i="91"/>
  <c r="S82" i="91"/>
  <c r="S83" i="91"/>
  <c r="S84" i="91"/>
  <c r="S85" i="91"/>
  <c r="S86" i="91"/>
  <c r="S87" i="91"/>
  <c r="S88" i="91"/>
  <c r="S89" i="91"/>
  <c r="S90" i="91"/>
  <c r="S91" i="91"/>
  <c r="S92" i="91"/>
  <c r="S93" i="91"/>
  <c r="S94" i="91"/>
  <c r="S95" i="91"/>
  <c r="S96" i="91"/>
  <c r="S97" i="91"/>
  <c r="S98" i="91"/>
  <c r="S99" i="91"/>
  <c r="S100" i="91"/>
  <c r="S101" i="91"/>
  <c r="S102" i="91"/>
  <c r="S103" i="91"/>
  <c r="S104" i="91"/>
  <c r="S105" i="91"/>
  <c r="S106" i="91"/>
  <c r="S107" i="91"/>
  <c r="S108" i="91"/>
  <c r="S109" i="91"/>
  <c r="S110" i="91"/>
  <c r="S9" i="91"/>
  <c r="S10" i="90"/>
  <c r="S11" i="90"/>
  <c r="S12" i="90"/>
  <c r="S13" i="90"/>
  <c r="S14" i="90"/>
  <c r="S15" i="90"/>
  <c r="S16" i="90"/>
  <c r="S17" i="90"/>
  <c r="S18" i="90"/>
  <c r="S19" i="90"/>
  <c r="S20" i="90"/>
  <c r="S21" i="90"/>
  <c r="S22" i="90"/>
  <c r="S23" i="90"/>
  <c r="S24" i="90"/>
  <c r="S25" i="90"/>
  <c r="S26" i="90"/>
  <c r="S27" i="90"/>
  <c r="S28" i="90"/>
  <c r="S29" i="90"/>
  <c r="S30" i="90"/>
  <c r="S31" i="90"/>
  <c r="S32" i="90"/>
  <c r="S33" i="90"/>
  <c r="S34" i="90"/>
  <c r="S35" i="90"/>
  <c r="S36" i="90"/>
  <c r="S37" i="90"/>
  <c r="S38" i="90"/>
  <c r="S39" i="90"/>
  <c r="S40" i="90"/>
  <c r="S44" i="90"/>
  <c r="S45" i="90"/>
  <c r="S46" i="90"/>
  <c r="S47" i="90"/>
  <c r="S48" i="90"/>
  <c r="S49" i="90"/>
  <c r="S50" i="90"/>
  <c r="S51" i="90"/>
  <c r="S52" i="90"/>
  <c r="S53" i="90"/>
  <c r="S54" i="90"/>
  <c r="S55" i="90"/>
  <c r="S56" i="90"/>
  <c r="S57" i="90"/>
  <c r="S58" i="90"/>
  <c r="S59" i="90"/>
  <c r="S60" i="90"/>
  <c r="S61" i="90"/>
  <c r="S62" i="90"/>
  <c r="S63" i="90"/>
  <c r="S64" i="90"/>
  <c r="S65" i="90"/>
  <c r="S66" i="90"/>
  <c r="S67" i="90"/>
  <c r="S68" i="90"/>
  <c r="S69" i="90"/>
  <c r="S70" i="90"/>
  <c r="S71" i="90"/>
  <c r="S72" i="90"/>
  <c r="S73" i="90"/>
  <c r="S74" i="90"/>
  <c r="S75" i="90"/>
  <c r="S79" i="90"/>
  <c r="S80" i="90"/>
  <c r="S81" i="90"/>
  <c r="S82" i="90"/>
  <c r="S83" i="90"/>
  <c r="S84" i="90"/>
  <c r="S85" i="90"/>
  <c r="S86" i="90"/>
  <c r="S87" i="90"/>
  <c r="S88" i="90"/>
  <c r="S89" i="90"/>
  <c r="S90" i="90"/>
  <c r="S91" i="90"/>
  <c r="S92" i="90"/>
  <c r="S93" i="90"/>
  <c r="S94" i="90"/>
  <c r="S95" i="90"/>
  <c r="S96" i="90"/>
  <c r="S97" i="90"/>
  <c r="S98" i="90"/>
  <c r="S99" i="90"/>
  <c r="S100" i="90"/>
  <c r="S101" i="90"/>
  <c r="S102" i="90"/>
  <c r="S103" i="90"/>
  <c r="S104" i="90"/>
  <c r="S105" i="90"/>
  <c r="S106" i="90"/>
  <c r="S107" i="90"/>
  <c r="S108" i="90"/>
  <c r="S109" i="90"/>
  <c r="S110" i="90"/>
  <c r="S9" i="90"/>
  <c r="S9" i="89"/>
  <c r="S10" i="89"/>
  <c r="S11" i="89"/>
  <c r="S12" i="89"/>
  <c r="S13" i="89"/>
  <c r="S14" i="89"/>
  <c r="S15" i="89"/>
  <c r="S16" i="89"/>
  <c r="S17" i="89"/>
  <c r="S18" i="89"/>
  <c r="S19" i="89"/>
  <c r="S20" i="89"/>
  <c r="S21" i="89"/>
  <c r="S22" i="89"/>
  <c r="T10" i="88"/>
  <c r="T11" i="88"/>
  <c r="T12" i="88"/>
  <c r="T13" i="88"/>
  <c r="T14" i="88"/>
  <c r="T16" i="88"/>
  <c r="T17" i="88"/>
  <c r="T18" i="88"/>
  <c r="T19" i="88"/>
  <c r="T20" i="88"/>
  <c r="T21" i="88"/>
  <c r="T9" i="88"/>
  <c r="T9" i="87"/>
  <c r="T10" i="87"/>
  <c r="T11" i="87"/>
  <c r="T12" i="87"/>
  <c r="T13" i="87"/>
  <c r="T14" i="87"/>
  <c r="T15" i="87"/>
  <c r="T16" i="87"/>
  <c r="T17" i="87"/>
  <c r="T18" i="87"/>
  <c r="T19" i="87"/>
  <c r="T20" i="87"/>
  <c r="T21" i="87"/>
  <c r="T22" i="87"/>
  <c r="T23" i="87"/>
  <c r="T25" i="87"/>
  <c r="T26" i="87"/>
  <c r="T27" i="87"/>
  <c r="T28" i="87"/>
  <c r="T29" i="87"/>
  <c r="T30" i="87"/>
  <c r="T31" i="87"/>
  <c r="T32" i="87"/>
  <c r="T33" i="87"/>
  <c r="T34" i="87"/>
  <c r="T35" i="87"/>
  <c r="T36" i="87"/>
  <c r="T37" i="87"/>
  <c r="T38" i="87"/>
  <c r="T42" i="87"/>
  <c r="T43" i="87"/>
  <c r="T44" i="87"/>
  <c r="T45" i="87"/>
  <c r="T46" i="87"/>
  <c r="T47" i="87"/>
  <c r="T48" i="87"/>
  <c r="T49" i="87"/>
  <c r="T50" i="87"/>
  <c r="T51" i="87"/>
  <c r="T52" i="87"/>
  <c r="T53" i="87"/>
  <c r="T54" i="87"/>
  <c r="T55" i="87"/>
  <c r="T56" i="87"/>
  <c r="T8" i="87"/>
  <c r="S9" i="84"/>
  <c r="S10" i="84"/>
  <c r="S11" i="84"/>
  <c r="S12" i="84"/>
  <c r="S13" i="84"/>
  <c r="S14" i="84"/>
  <c r="S15" i="84"/>
  <c r="S16" i="84"/>
  <c r="S17" i="84"/>
  <c r="S18" i="84"/>
  <c r="S19" i="84"/>
  <c r="S20" i="84"/>
  <c r="S21" i="84"/>
  <c r="S25" i="84"/>
  <c r="S26" i="84"/>
  <c r="S27" i="84"/>
  <c r="S28" i="84"/>
  <c r="S29" i="84"/>
  <c r="S30" i="84"/>
  <c r="S31" i="84"/>
  <c r="S32" i="84"/>
  <c r="S33" i="84"/>
  <c r="S34" i="84"/>
  <c r="S35" i="84"/>
  <c r="S36" i="84"/>
  <c r="S37" i="84"/>
  <c r="S38" i="84"/>
  <c r="S42" i="84"/>
  <c r="S43" i="84"/>
  <c r="S44" i="84"/>
  <c r="S45" i="84"/>
  <c r="S46" i="84"/>
  <c r="S47" i="84"/>
  <c r="S48" i="84"/>
  <c r="S49" i="84"/>
  <c r="S50" i="84"/>
  <c r="S51" i="84"/>
  <c r="S52" i="84"/>
  <c r="S53" i="84"/>
  <c r="S54" i="84"/>
  <c r="S55" i="84"/>
  <c r="S8" i="84"/>
  <c r="Q9" i="85"/>
  <c r="Q10" i="85"/>
  <c r="Q11" i="85"/>
  <c r="Q12" i="85"/>
  <c r="Q13" i="85"/>
  <c r="Q14" i="85"/>
  <c r="Q9" i="86"/>
  <c r="Q10" i="86"/>
  <c r="Q11" i="86"/>
  <c r="Q12" i="86"/>
  <c r="Q13" i="86"/>
  <c r="Q14" i="86"/>
  <c r="Y8" i="83"/>
  <c r="Y9" i="83"/>
  <c r="Y10" i="83"/>
  <c r="Y11" i="83"/>
  <c r="Y12" i="83"/>
  <c r="Y13" i="83"/>
  <c r="Y14" i="83"/>
  <c r="Y15" i="83"/>
  <c r="Y16" i="83"/>
  <c r="Y17" i="83"/>
  <c r="Y18" i="83"/>
  <c r="Y19" i="83"/>
  <c r="Y20" i="83"/>
  <c r="Y21" i="83"/>
  <c r="Y22" i="83"/>
  <c r="Y23" i="83"/>
  <c r="Y27" i="83"/>
  <c r="Y28" i="83"/>
  <c r="Y29" i="83"/>
  <c r="Y30" i="83"/>
  <c r="Y31" i="83"/>
  <c r="Y32" i="83"/>
  <c r="Y33" i="83"/>
  <c r="Y34" i="83"/>
  <c r="Y35" i="83"/>
  <c r="Y36" i="83"/>
  <c r="Y37" i="83"/>
  <c r="Y38" i="83"/>
  <c r="Y39" i="83"/>
  <c r="Y40" i="83"/>
  <c r="Y41" i="83"/>
  <c r="Y42" i="83"/>
  <c r="Y46" i="83"/>
  <c r="Y47" i="83"/>
  <c r="Y48" i="83"/>
  <c r="Y49" i="83"/>
  <c r="Y50" i="83"/>
  <c r="Y51" i="83"/>
  <c r="Y52" i="83"/>
  <c r="Y53" i="83"/>
  <c r="Y54" i="83"/>
  <c r="Y55" i="83"/>
  <c r="Y56" i="83"/>
  <c r="Y57" i="83"/>
  <c r="Y58" i="83"/>
  <c r="Y59" i="83"/>
  <c r="Y60" i="83"/>
  <c r="Y61" i="83"/>
  <c r="Y9" i="81"/>
  <c r="Y10" i="81"/>
  <c r="Y11" i="81"/>
  <c r="Y12" i="81"/>
  <c r="Y13" i="81"/>
  <c r="Y14" i="81"/>
  <c r="Y15" i="81"/>
  <c r="Y16" i="81"/>
  <c r="Y17" i="81"/>
  <c r="Y18" i="81"/>
  <c r="Y19" i="81"/>
  <c r="Y20" i="81"/>
  <c r="Y21" i="81"/>
  <c r="Y22" i="81"/>
  <c r="Y23" i="81"/>
  <c r="Y24" i="81"/>
  <c r="Y27" i="81"/>
  <c r="Y28" i="81"/>
  <c r="Y32" i="81"/>
  <c r="Y33" i="81"/>
  <c r="Y34" i="81"/>
  <c r="Y35" i="81"/>
  <c r="Y36" i="81"/>
  <c r="Y37" i="81"/>
  <c r="Y38" i="81"/>
  <c r="Y39" i="81"/>
  <c r="Y40" i="81"/>
  <c r="Y41" i="81"/>
  <c r="Y42" i="81"/>
  <c r="Y43" i="81"/>
  <c r="Y44" i="81"/>
  <c r="Y45" i="81"/>
  <c r="Y46" i="81"/>
  <c r="Y47" i="81"/>
  <c r="Y48" i="81"/>
  <c r="Y49" i="81"/>
  <c r="Y50" i="81"/>
  <c r="Y51" i="81"/>
  <c r="Y55" i="81"/>
  <c r="Y56" i="81"/>
  <c r="Y57" i="81"/>
  <c r="Y58" i="81"/>
  <c r="Y59" i="81"/>
  <c r="Y60" i="81"/>
  <c r="Y61" i="81"/>
  <c r="Y62" i="81"/>
  <c r="Y63" i="81"/>
  <c r="Y64" i="81"/>
  <c r="Y65" i="81"/>
  <c r="Y66" i="81"/>
  <c r="Y67" i="81"/>
  <c r="Y68" i="81"/>
  <c r="Y69" i="81"/>
  <c r="Y70" i="81"/>
  <c r="Y71" i="81"/>
  <c r="Y72" i="81"/>
  <c r="Y73" i="81"/>
  <c r="Y74" i="81"/>
  <c r="Y9" i="77"/>
  <c r="Y10" i="77"/>
  <c r="Y11" i="77"/>
  <c r="Y12" i="77"/>
  <c r="Y13" i="77"/>
  <c r="Y14" i="77"/>
  <c r="Y16" i="77"/>
  <c r="Y17" i="77"/>
  <c r="Y18" i="77"/>
  <c r="Y19" i="77"/>
  <c r="Y20" i="77"/>
  <c r="Y21" i="77"/>
  <c r="Y22" i="77"/>
  <c r="Y23" i="77"/>
  <c r="Y24" i="77"/>
  <c r="Y28" i="77"/>
  <c r="T40" i="3"/>
  <c r="U40" i="3"/>
  <c r="T41" i="3"/>
  <c r="U41" i="3"/>
  <c r="Y8" i="75"/>
  <c r="Y9" i="75"/>
  <c r="Y10" i="75"/>
  <c r="Y11" i="75"/>
  <c r="Y12" i="75"/>
  <c r="Y13" i="75"/>
  <c r="Y14" i="75"/>
  <c r="Y15" i="75"/>
  <c r="Y16" i="75"/>
  <c r="Y17" i="75"/>
  <c r="Y18" i="75"/>
  <c r="Y19" i="75"/>
  <c r="Y20" i="75"/>
  <c r="Y21" i="75"/>
  <c r="Y25" i="75"/>
  <c r="Y26" i="75"/>
  <c r="Y27" i="75"/>
  <c r="Y28" i="75"/>
  <c r="Y29" i="75"/>
  <c r="Y30" i="75"/>
  <c r="Y31" i="75"/>
  <c r="Y32" i="75"/>
  <c r="Y33" i="75"/>
  <c r="Y34" i="75"/>
  <c r="Y35" i="75"/>
  <c r="Y36" i="75"/>
  <c r="Y37" i="75"/>
  <c r="Y38" i="75"/>
  <c r="Y42" i="75"/>
  <c r="Y43" i="75"/>
  <c r="Y44" i="75"/>
  <c r="Y45" i="75"/>
  <c r="Y46" i="75"/>
  <c r="Y47" i="75"/>
  <c r="Y48" i="75"/>
  <c r="Y49" i="75"/>
  <c r="Y50" i="75"/>
  <c r="Y51" i="75"/>
  <c r="Y52" i="75"/>
  <c r="Y53" i="75"/>
  <c r="Y54" i="75"/>
  <c r="Y55" i="75"/>
  <c r="F39" i="75"/>
  <c r="G39" i="75"/>
  <c r="H39" i="75"/>
  <c r="I39" i="75"/>
  <c r="J39" i="75"/>
  <c r="K39" i="75"/>
  <c r="Y39" i="75" s="1"/>
  <c r="F40" i="75"/>
  <c r="G40" i="75"/>
  <c r="H40" i="75"/>
  <c r="I40" i="75"/>
  <c r="J40" i="75"/>
  <c r="K40" i="75"/>
  <c r="Y40" i="75" s="1"/>
  <c r="E40" i="75"/>
  <c r="F56" i="75"/>
  <c r="G56" i="75"/>
  <c r="H56" i="75"/>
  <c r="I56" i="75"/>
  <c r="J56" i="75"/>
  <c r="K56" i="75"/>
  <c r="Y56" i="75" s="1"/>
  <c r="F57" i="75"/>
  <c r="G57" i="75"/>
  <c r="H57" i="75"/>
  <c r="I57" i="75"/>
  <c r="J57" i="75"/>
  <c r="K57" i="75"/>
  <c r="Y57" i="75" s="1"/>
  <c r="E57" i="75"/>
  <c r="E56" i="75"/>
  <c r="E39" i="75"/>
  <c r="F22" i="75"/>
  <c r="G22" i="75"/>
  <c r="H22" i="75"/>
  <c r="I22" i="75"/>
  <c r="J22" i="75"/>
  <c r="K22" i="75"/>
  <c r="Y22" i="75" s="1"/>
  <c r="F23" i="75"/>
  <c r="G23" i="75"/>
  <c r="H23" i="75"/>
  <c r="I23" i="75"/>
  <c r="J23" i="75"/>
  <c r="K23" i="75"/>
  <c r="Y23" i="75" s="1"/>
  <c r="E23" i="75"/>
  <c r="E22" i="75"/>
  <c r="Z8" i="82"/>
  <c r="Z9" i="82"/>
  <c r="Z10" i="82"/>
  <c r="Z11" i="82"/>
  <c r="Z12" i="82"/>
  <c r="Z13" i="82"/>
  <c r="Z14" i="82"/>
  <c r="Z15" i="82"/>
  <c r="Z16" i="82"/>
  <c r="Z17" i="82"/>
  <c r="Z18" i="82"/>
  <c r="Z19" i="82"/>
  <c r="Z20" i="82"/>
  <c r="Z21" i="82"/>
  <c r="Z22" i="82"/>
  <c r="Z23" i="82"/>
  <c r="Z27" i="82"/>
  <c r="Z28" i="82"/>
  <c r="Z29" i="82"/>
  <c r="Z30" i="82"/>
  <c r="Z31" i="82"/>
  <c r="Z32" i="82"/>
  <c r="Z33" i="82"/>
  <c r="Z34" i="82"/>
  <c r="Z35" i="82"/>
  <c r="Z36" i="82"/>
  <c r="Z37" i="82"/>
  <c r="Z38" i="82"/>
  <c r="Z39" i="82"/>
  <c r="Z40" i="82"/>
  <c r="Z41" i="82"/>
  <c r="Z42" i="82"/>
  <c r="Z46" i="82"/>
  <c r="Z47" i="82"/>
  <c r="Z48" i="82"/>
  <c r="Z49" i="82"/>
  <c r="Z50" i="82"/>
  <c r="Z51" i="82"/>
  <c r="Z52" i="82"/>
  <c r="Z53" i="82"/>
  <c r="Z54" i="82"/>
  <c r="Z55" i="82"/>
  <c r="Z56" i="82"/>
  <c r="Z57" i="82"/>
  <c r="Z58" i="82"/>
  <c r="Z59" i="82"/>
  <c r="Z60" i="82"/>
  <c r="Z61" i="82"/>
  <c r="Y10" i="80"/>
  <c r="Y11" i="80"/>
  <c r="Y12" i="80"/>
  <c r="Y13" i="80"/>
  <c r="Y14" i="80"/>
  <c r="Y15" i="80"/>
  <c r="Y16" i="80"/>
  <c r="Y17" i="80"/>
  <c r="Y18" i="80"/>
  <c r="Y19" i="80"/>
  <c r="Y20" i="80"/>
  <c r="Y21" i="80"/>
  <c r="Y22" i="80"/>
  <c r="Y23" i="80"/>
  <c r="Y24" i="80"/>
  <c r="Y25" i="80"/>
  <c r="Y26" i="80"/>
  <c r="Y27" i="80"/>
  <c r="Y28" i="80"/>
  <c r="Y32" i="80"/>
  <c r="Y33" i="80"/>
  <c r="Y34" i="80"/>
  <c r="Y35" i="80"/>
  <c r="Y36" i="80"/>
  <c r="Y37" i="80"/>
  <c r="Y38" i="80"/>
  <c r="Y39" i="80"/>
  <c r="Y40" i="80"/>
  <c r="Y41" i="80"/>
  <c r="Y42" i="80"/>
  <c r="Y43" i="80"/>
  <c r="Y44" i="80"/>
  <c r="Y45" i="80"/>
  <c r="Y46" i="80"/>
  <c r="Y47" i="80"/>
  <c r="Y48" i="80"/>
  <c r="Y49" i="80"/>
  <c r="Y50" i="80"/>
  <c r="Y51" i="80"/>
  <c r="Y55" i="80"/>
  <c r="Y56" i="80"/>
  <c r="Y57" i="80"/>
  <c r="Y58" i="80"/>
  <c r="Y59" i="80"/>
  <c r="Y60" i="80"/>
  <c r="Y61" i="80"/>
  <c r="Y62" i="80"/>
  <c r="Y63" i="80"/>
  <c r="Y64" i="80"/>
  <c r="Y65" i="80"/>
  <c r="Y66" i="80"/>
  <c r="Y67" i="80"/>
  <c r="Y68" i="80"/>
  <c r="Y69" i="80"/>
  <c r="Y70" i="80"/>
  <c r="Y71" i="80"/>
  <c r="Y72" i="80"/>
  <c r="Y73" i="80"/>
  <c r="Y74" i="80"/>
  <c r="Y9" i="80"/>
  <c r="AA9" i="79"/>
  <c r="AA10" i="79"/>
  <c r="AA11" i="79"/>
  <c r="AA12" i="79"/>
  <c r="AA13" i="79"/>
  <c r="AA14" i="79"/>
  <c r="AA15" i="79"/>
  <c r="AA16" i="79"/>
  <c r="AA17" i="79"/>
  <c r="AA18" i="79"/>
  <c r="AA19" i="79"/>
  <c r="AA20" i="79"/>
  <c r="AA21" i="79"/>
  <c r="AA22" i="79"/>
  <c r="AA23" i="79"/>
  <c r="AA24" i="79"/>
  <c r="AA25" i="79"/>
  <c r="AA26" i="79"/>
  <c r="AA27" i="79"/>
  <c r="AA28" i="79"/>
  <c r="AA29" i="79"/>
  <c r="AA30" i="79"/>
  <c r="AA31" i="79"/>
  <c r="AA32" i="79"/>
  <c r="AA33" i="79"/>
  <c r="AA34" i="79"/>
  <c r="AA35" i="79"/>
  <c r="AA36" i="79"/>
  <c r="AA37" i="79"/>
  <c r="AA38" i="79"/>
  <c r="AA39" i="79"/>
  <c r="AA40" i="79"/>
  <c r="AA44" i="79"/>
  <c r="AA45" i="79"/>
  <c r="AA46" i="79"/>
  <c r="AA47" i="79"/>
  <c r="AA48" i="79"/>
  <c r="AA49" i="79"/>
  <c r="AA50" i="79"/>
  <c r="AA51" i="79"/>
  <c r="AA52" i="79"/>
  <c r="AA53" i="79"/>
  <c r="AA54" i="79"/>
  <c r="AA55" i="79"/>
  <c r="AA56" i="79"/>
  <c r="AA57" i="79"/>
  <c r="AA58" i="79"/>
  <c r="AA59" i="79"/>
  <c r="AA60" i="79"/>
  <c r="AA61" i="79"/>
  <c r="AA62" i="79"/>
  <c r="AA63" i="79"/>
  <c r="AA64" i="79"/>
  <c r="AA65" i="79"/>
  <c r="AA66" i="79"/>
  <c r="AA67" i="79"/>
  <c r="AA68" i="79"/>
  <c r="AA69" i="79"/>
  <c r="AA70" i="79"/>
  <c r="AA71" i="79"/>
  <c r="AA72" i="79"/>
  <c r="AA73" i="79"/>
  <c r="AA74" i="79"/>
  <c r="AA75" i="79"/>
  <c r="AA79" i="79"/>
  <c r="AA80" i="79"/>
  <c r="AA81" i="79"/>
  <c r="AA82" i="79"/>
  <c r="AA83" i="79"/>
  <c r="AA84" i="79"/>
  <c r="AA85" i="79"/>
  <c r="AA86" i="79"/>
  <c r="AA87" i="79"/>
  <c r="AA88" i="79"/>
  <c r="AA89" i="79"/>
  <c r="AA90" i="79"/>
  <c r="AA91" i="79"/>
  <c r="AA92" i="79"/>
  <c r="AA93" i="79"/>
  <c r="AA94" i="79"/>
  <c r="AA95" i="79"/>
  <c r="AA96" i="79"/>
  <c r="AA97" i="79"/>
  <c r="AA98" i="79"/>
  <c r="AA99" i="79"/>
  <c r="AA100" i="79"/>
  <c r="AA101" i="79"/>
  <c r="AA102" i="79"/>
  <c r="AA103" i="79"/>
  <c r="AA104" i="79"/>
  <c r="AA105" i="79"/>
  <c r="AA106" i="79"/>
  <c r="AA107" i="79"/>
  <c r="AA108" i="79"/>
  <c r="AA109" i="79"/>
  <c r="AA110" i="79"/>
  <c r="AA9" i="78"/>
  <c r="AA10" i="78"/>
  <c r="AA11" i="78"/>
  <c r="AA12" i="78"/>
  <c r="AA13" i="78"/>
  <c r="AA14" i="78"/>
  <c r="AA15" i="78"/>
  <c r="AA16" i="78"/>
  <c r="AA17" i="78"/>
  <c r="AA18" i="78"/>
  <c r="AA19" i="78"/>
  <c r="AA20" i="78"/>
  <c r="AA21" i="78"/>
  <c r="AA22" i="78"/>
  <c r="AA23" i="78"/>
  <c r="AA24" i="78"/>
  <c r="AA25" i="78"/>
  <c r="AA26" i="78"/>
  <c r="AA27" i="78"/>
  <c r="AA28" i="78"/>
  <c r="AA29" i="78"/>
  <c r="AA30" i="78"/>
  <c r="AA31" i="78"/>
  <c r="AA32" i="78"/>
  <c r="AA33" i="78"/>
  <c r="AA34" i="78"/>
  <c r="AA35" i="78"/>
  <c r="AA36" i="78"/>
  <c r="AA37" i="78"/>
  <c r="AA38" i="78"/>
  <c r="AA39" i="78"/>
  <c r="AA40" i="78"/>
  <c r="AA44" i="78"/>
  <c r="AA45" i="78"/>
  <c r="AA46" i="78"/>
  <c r="AA47" i="78"/>
  <c r="AA48" i="78"/>
  <c r="AA49" i="78"/>
  <c r="AA50" i="78"/>
  <c r="AA51" i="78"/>
  <c r="AA52" i="78"/>
  <c r="AA53" i="78"/>
  <c r="AA54" i="78"/>
  <c r="AA55" i="78"/>
  <c r="AA56" i="78"/>
  <c r="AA57" i="78"/>
  <c r="AA58" i="78"/>
  <c r="AA59" i="78"/>
  <c r="AA60" i="78"/>
  <c r="AA61" i="78"/>
  <c r="AA62" i="78"/>
  <c r="AA63" i="78"/>
  <c r="AA64" i="78"/>
  <c r="AA65" i="78"/>
  <c r="AA66" i="78"/>
  <c r="AA67" i="78"/>
  <c r="AA68" i="78"/>
  <c r="AA69" i="78"/>
  <c r="AA70" i="78"/>
  <c r="AA71" i="78"/>
  <c r="AA72" i="78"/>
  <c r="AA73" i="78"/>
  <c r="AA74" i="78"/>
  <c r="AA75" i="78"/>
  <c r="AA79" i="78"/>
  <c r="AA80" i="78"/>
  <c r="AA81" i="78"/>
  <c r="AA82" i="78"/>
  <c r="AA83" i="78"/>
  <c r="AA84" i="78"/>
  <c r="AA85" i="78"/>
  <c r="AA86" i="78"/>
  <c r="AA87" i="78"/>
  <c r="AA88" i="78"/>
  <c r="AA89" i="78"/>
  <c r="AA90" i="78"/>
  <c r="AA91" i="78"/>
  <c r="AA92" i="78"/>
  <c r="AA93" i="78"/>
  <c r="AA94" i="78"/>
  <c r="AA95" i="78"/>
  <c r="AA96" i="78"/>
  <c r="AA97" i="78"/>
  <c r="AA98" i="78"/>
  <c r="AA99" i="78"/>
  <c r="AA100" i="78"/>
  <c r="AA101" i="78"/>
  <c r="AA102" i="78"/>
  <c r="AA103" i="78"/>
  <c r="AA104" i="78"/>
  <c r="AA105" i="78"/>
  <c r="AA106" i="78"/>
  <c r="AA107" i="78"/>
  <c r="AA108" i="78"/>
  <c r="AA109" i="78"/>
  <c r="AA110" i="78"/>
  <c r="Y9" i="76"/>
  <c r="Y10" i="76"/>
  <c r="Y11" i="76"/>
  <c r="Y12" i="76"/>
  <c r="Y13" i="76"/>
  <c r="Y14" i="76"/>
  <c r="Y16" i="76"/>
  <c r="Y17" i="76"/>
  <c r="Y18" i="76"/>
  <c r="Y19" i="76"/>
  <c r="Y20" i="76"/>
  <c r="Y21" i="76"/>
  <c r="Y9" i="73"/>
  <c r="Y10" i="73"/>
  <c r="Y11" i="73"/>
  <c r="Y12" i="73"/>
  <c r="Y13" i="73"/>
  <c r="Y14" i="73"/>
  <c r="Y15" i="73"/>
  <c r="Y16" i="73"/>
  <c r="Y17" i="73"/>
  <c r="Y18" i="73"/>
  <c r="Y19" i="73"/>
  <c r="Y20" i="73"/>
  <c r="Y21" i="73"/>
  <c r="Y25" i="73"/>
  <c r="Y26" i="73"/>
  <c r="Y27" i="73"/>
  <c r="Y28" i="73"/>
  <c r="Y29" i="73"/>
  <c r="Y30" i="73"/>
  <c r="Y31" i="73"/>
  <c r="Y32" i="73"/>
  <c r="Y33" i="73"/>
  <c r="Y34" i="73"/>
  <c r="Y35" i="73"/>
  <c r="Y36" i="73"/>
  <c r="Y37" i="73"/>
  <c r="Y38" i="73"/>
  <c r="Y42" i="73"/>
  <c r="Y43" i="73"/>
  <c r="Y44" i="73"/>
  <c r="Y45" i="73"/>
  <c r="Y46" i="73"/>
  <c r="Y47" i="73"/>
  <c r="Y48" i="73"/>
  <c r="Y49" i="73"/>
  <c r="Y50" i="73"/>
  <c r="Y51" i="73"/>
  <c r="Y52" i="73"/>
  <c r="Y53" i="73"/>
  <c r="Y54" i="73"/>
  <c r="Y55" i="73"/>
  <c r="Y8" i="73"/>
  <c r="W9" i="74"/>
  <c r="W10" i="74"/>
  <c r="W11" i="74"/>
  <c r="W12" i="74"/>
  <c r="W13" i="74"/>
  <c r="W14" i="74"/>
  <c r="Q10" i="74"/>
  <c r="Q13" i="74"/>
  <c r="U9" i="72"/>
  <c r="W9" i="72"/>
  <c r="W10" i="72"/>
  <c r="W11" i="72"/>
  <c r="W12" i="72"/>
  <c r="T13" i="72"/>
  <c r="W13" i="72"/>
  <c r="T14" i="72"/>
  <c r="W14" i="72"/>
  <c r="R13" i="72"/>
  <c r="Q11" i="72"/>
  <c r="Z46" i="78"/>
  <c r="Y55" i="78"/>
  <c r="V15" i="73"/>
  <c r="W67" i="78"/>
  <c r="V60" i="78"/>
  <c r="U16" i="78"/>
  <c r="S23" i="89" l="1"/>
  <c r="S27" i="89"/>
  <c r="H111" i="91"/>
  <c r="S28" i="89"/>
  <c r="H112" i="91"/>
  <c r="Q9" i="72"/>
  <c r="R12" i="72"/>
  <c r="S14" i="72"/>
  <c r="U12" i="72"/>
  <c r="T9" i="72"/>
  <c r="U13" i="74"/>
  <c r="S12" i="74"/>
  <c r="U9" i="74"/>
  <c r="V8" i="73"/>
  <c r="T55" i="73"/>
  <c r="S54" i="73"/>
  <c r="X51" i="73"/>
  <c r="W50" i="73"/>
  <c r="V49" i="73"/>
  <c r="U48" i="73"/>
  <c r="T47" i="73"/>
  <c r="S46" i="73"/>
  <c r="X43" i="73"/>
  <c r="W42" i="73"/>
  <c r="V38" i="73"/>
  <c r="U37" i="73"/>
  <c r="T36" i="73"/>
  <c r="S35" i="73"/>
  <c r="X32" i="73"/>
  <c r="W31" i="73"/>
  <c r="V30" i="73"/>
  <c r="U29" i="73"/>
  <c r="T28" i="73"/>
  <c r="S27" i="73"/>
  <c r="X21" i="73"/>
  <c r="W20" i="73"/>
  <c r="V19" i="73"/>
  <c r="U18" i="73"/>
  <c r="T17" i="73"/>
  <c r="S16" i="73"/>
  <c r="X13" i="73"/>
  <c r="W12" i="73"/>
  <c r="V11" i="73"/>
  <c r="U10" i="73"/>
  <c r="T9" i="73"/>
  <c r="S16" i="76"/>
  <c r="W21" i="76"/>
  <c r="U20" i="76"/>
  <c r="W17" i="76"/>
  <c r="U16" i="76"/>
  <c r="W12" i="76"/>
  <c r="U11" i="76"/>
  <c r="U109" i="78"/>
  <c r="U101" i="78"/>
  <c r="U91" i="78"/>
  <c r="U83" i="78"/>
  <c r="U72" i="78"/>
  <c r="U64" i="78"/>
  <c r="U54" i="78"/>
  <c r="U46" i="78"/>
  <c r="U35" i="78"/>
  <c r="U25" i="78"/>
  <c r="U17" i="78"/>
  <c r="Y109" i="78"/>
  <c r="W108" i="78"/>
  <c r="Y105" i="78"/>
  <c r="W104" i="78"/>
  <c r="Y101" i="78"/>
  <c r="W100" i="78"/>
  <c r="W96" i="78"/>
  <c r="Y93" i="78"/>
  <c r="W92" i="78"/>
  <c r="Y89" i="78"/>
  <c r="W88" i="78"/>
  <c r="Y85" i="78"/>
  <c r="W84" i="78"/>
  <c r="Y81" i="78"/>
  <c r="W80" i="78"/>
  <c r="Y74" i="78"/>
  <c r="W73" i="78"/>
  <c r="Y70" i="78"/>
  <c r="W69" i="78"/>
  <c r="W66" i="78"/>
  <c r="X61" i="78"/>
  <c r="W54" i="78"/>
  <c r="Z50" i="78"/>
  <c r="V13" i="74"/>
  <c r="Q14" i="72"/>
  <c r="R11" i="72"/>
  <c r="T12" i="72"/>
  <c r="V10" i="72"/>
  <c r="S9" i="72"/>
  <c r="V14" i="74"/>
  <c r="T13" i="74"/>
  <c r="R12" i="74"/>
  <c r="V10" i="74"/>
  <c r="T9" i="74"/>
  <c r="U8" i="73"/>
  <c r="S55" i="73"/>
  <c r="X52" i="73"/>
  <c r="W51" i="73"/>
  <c r="V50" i="73"/>
  <c r="U49" i="73"/>
  <c r="T48" i="73"/>
  <c r="S47" i="73"/>
  <c r="X44" i="73"/>
  <c r="W43" i="73"/>
  <c r="V42" i="73"/>
  <c r="U38" i="73"/>
  <c r="T37" i="73"/>
  <c r="S36" i="73"/>
  <c r="X33" i="73"/>
  <c r="W32" i="73"/>
  <c r="V31" i="73"/>
  <c r="U30" i="73"/>
  <c r="T29" i="73"/>
  <c r="S28" i="73"/>
  <c r="X25" i="73"/>
  <c r="W21" i="73"/>
  <c r="V20" i="73"/>
  <c r="U19" i="73"/>
  <c r="T18" i="73"/>
  <c r="S17" i="73"/>
  <c r="X14" i="73"/>
  <c r="W13" i="73"/>
  <c r="V12" i="73"/>
  <c r="U11" i="73"/>
  <c r="T10" i="73"/>
  <c r="S9" i="73"/>
  <c r="S14" i="76"/>
  <c r="V21" i="76"/>
  <c r="T20" i="76"/>
  <c r="X18" i="76"/>
  <c r="V17" i="76"/>
  <c r="T16" i="76"/>
  <c r="X13" i="76"/>
  <c r="V12" i="76"/>
  <c r="T11" i="76"/>
  <c r="X9" i="76"/>
  <c r="U108" i="78"/>
  <c r="U100" i="78"/>
  <c r="U90" i="78"/>
  <c r="U82" i="78"/>
  <c r="U71" i="78"/>
  <c r="U61" i="78"/>
  <c r="U53" i="78"/>
  <c r="U45" i="78"/>
  <c r="U34" i="78"/>
  <c r="U24" i="78"/>
  <c r="Z110" i="78"/>
  <c r="X109" i="78"/>
  <c r="V108" i="78"/>
  <c r="Z106" i="78"/>
  <c r="X105" i="78"/>
  <c r="V104" i="78"/>
  <c r="Z102" i="78"/>
  <c r="X101" i="78"/>
  <c r="V100" i="78"/>
  <c r="Z98" i="78"/>
  <c r="V96" i="78"/>
  <c r="Z94" i="78"/>
  <c r="X93" i="78"/>
  <c r="V92" i="78"/>
  <c r="Z90" i="78"/>
  <c r="X89" i="78"/>
  <c r="V88" i="78"/>
  <c r="Z86" i="78"/>
  <c r="X85" i="78"/>
  <c r="V84" i="78"/>
  <c r="Z82" i="78"/>
  <c r="X81" i="78"/>
  <c r="V80" i="78"/>
  <c r="Z75" i="78"/>
  <c r="X74" i="78"/>
  <c r="V73" i="78"/>
  <c r="Z71" i="78"/>
  <c r="X70" i="78"/>
  <c r="V69" i="78"/>
  <c r="Z67" i="78"/>
  <c r="X57" i="78"/>
  <c r="W50" i="78"/>
  <c r="R8" i="95"/>
  <c r="R8" i="94"/>
  <c r="R10" i="95"/>
  <c r="R12" i="95"/>
  <c r="R14" i="95"/>
  <c r="R16" i="95"/>
  <c r="R18" i="95"/>
  <c r="R20" i="95"/>
  <c r="R22" i="95"/>
  <c r="R27" i="95"/>
  <c r="R29" i="95"/>
  <c r="R31" i="95"/>
  <c r="R33" i="95"/>
  <c r="R35" i="95"/>
  <c r="R37" i="95"/>
  <c r="R39" i="95"/>
  <c r="R41" i="95"/>
  <c r="R46" i="95"/>
  <c r="R48" i="95"/>
  <c r="R50" i="95"/>
  <c r="R52" i="95"/>
  <c r="R54" i="95"/>
  <c r="R56" i="95"/>
  <c r="R58" i="95"/>
  <c r="R60" i="95"/>
  <c r="R10" i="94"/>
  <c r="R12" i="94"/>
  <c r="R14" i="94"/>
  <c r="R16" i="94"/>
  <c r="R18" i="94"/>
  <c r="R20" i="94"/>
  <c r="R22" i="94"/>
  <c r="R27" i="94"/>
  <c r="R29" i="94"/>
  <c r="R9" i="95"/>
  <c r="R11" i="95"/>
  <c r="R13" i="95"/>
  <c r="R15" i="95"/>
  <c r="R17" i="95"/>
  <c r="R19" i="95"/>
  <c r="R21" i="95"/>
  <c r="R23" i="95"/>
  <c r="R28" i="95"/>
  <c r="R30" i="95"/>
  <c r="R32" i="95"/>
  <c r="R34" i="95"/>
  <c r="R36" i="95"/>
  <c r="R38" i="95"/>
  <c r="R40" i="95"/>
  <c r="R42" i="95"/>
  <c r="R47" i="95"/>
  <c r="R49" i="95"/>
  <c r="R51" i="95"/>
  <c r="R53" i="95"/>
  <c r="R55" i="95"/>
  <c r="R57" i="95"/>
  <c r="R59" i="95"/>
  <c r="R61" i="95"/>
  <c r="R9" i="94"/>
  <c r="R11" i="94"/>
  <c r="R13" i="94"/>
  <c r="R15" i="94"/>
  <c r="R17" i="94"/>
  <c r="R19" i="94"/>
  <c r="R21" i="94"/>
  <c r="R23" i="94"/>
  <c r="R28" i="94"/>
  <c r="R30" i="94"/>
  <c r="R32" i="94"/>
  <c r="R34" i="94"/>
  <c r="R36" i="94"/>
  <c r="R38" i="94"/>
  <c r="R40" i="94"/>
  <c r="R42" i="94"/>
  <c r="R47" i="94"/>
  <c r="R49" i="94"/>
  <c r="R51" i="94"/>
  <c r="R53" i="94"/>
  <c r="R55" i="94"/>
  <c r="R57" i="94"/>
  <c r="R59" i="94"/>
  <c r="R61" i="94"/>
  <c r="S10" i="93"/>
  <c r="S12" i="93"/>
  <c r="S14" i="93"/>
  <c r="S16" i="93"/>
  <c r="S18" i="93"/>
  <c r="S20" i="93"/>
  <c r="S22" i="93"/>
  <c r="S24" i="93"/>
  <c r="S26" i="93"/>
  <c r="S28" i="93"/>
  <c r="S33" i="93"/>
  <c r="S35" i="93"/>
  <c r="S37" i="93"/>
  <c r="S39" i="93"/>
  <c r="S41" i="93"/>
  <c r="S43" i="93"/>
  <c r="S45" i="93"/>
  <c r="S47" i="93"/>
  <c r="S49" i="93"/>
  <c r="S51" i="93"/>
  <c r="S56" i="93"/>
  <c r="S58" i="93"/>
  <c r="S60" i="93"/>
  <c r="S62" i="93"/>
  <c r="S64" i="93"/>
  <c r="S66" i="93"/>
  <c r="S68" i="93"/>
  <c r="S70" i="93"/>
  <c r="S72" i="93"/>
  <c r="S74" i="93"/>
  <c r="R10" i="92"/>
  <c r="R12" i="92"/>
  <c r="R14" i="92"/>
  <c r="R41" i="94"/>
  <c r="R60" i="94"/>
  <c r="S17" i="93"/>
  <c r="S36" i="93"/>
  <c r="S42" i="93"/>
  <c r="S55" i="93"/>
  <c r="S71" i="93"/>
  <c r="R35" i="94"/>
  <c r="R54" i="94"/>
  <c r="S11" i="93"/>
  <c r="S27" i="93"/>
  <c r="S50" i="93"/>
  <c r="S69" i="93"/>
  <c r="R9" i="92"/>
  <c r="R48" i="94"/>
  <c r="S21" i="93"/>
  <c r="S40" i="93"/>
  <c r="S48" i="93"/>
  <c r="S67" i="93"/>
  <c r="R15" i="92"/>
  <c r="R17" i="92"/>
  <c r="R19" i="92"/>
  <c r="R21" i="92"/>
  <c r="R23" i="92"/>
  <c r="R25" i="92"/>
  <c r="R27" i="92"/>
  <c r="R32" i="92"/>
  <c r="R34" i="92"/>
  <c r="R36" i="92"/>
  <c r="R38" i="92"/>
  <c r="R40" i="92"/>
  <c r="R42" i="92"/>
  <c r="R44" i="92"/>
  <c r="R46" i="92"/>
  <c r="R48" i="92"/>
  <c r="R50" i="92"/>
  <c r="R55" i="92"/>
  <c r="R57" i="92"/>
  <c r="R59" i="92"/>
  <c r="R61" i="92"/>
  <c r="R63" i="92"/>
  <c r="R65" i="92"/>
  <c r="R67" i="92"/>
  <c r="R69" i="92"/>
  <c r="R71" i="92"/>
  <c r="R73" i="92"/>
  <c r="R11" i="91"/>
  <c r="R13" i="91"/>
  <c r="R15" i="91"/>
  <c r="R17" i="91"/>
  <c r="R19" i="91"/>
  <c r="R21" i="91"/>
  <c r="R23" i="91"/>
  <c r="R25" i="91"/>
  <c r="R28" i="91"/>
  <c r="R30" i="91"/>
  <c r="R32" i="91"/>
  <c r="R34" i="91"/>
  <c r="R36" i="91"/>
  <c r="R38" i="91"/>
  <c r="R40" i="91"/>
  <c r="R45" i="91"/>
  <c r="R47" i="91"/>
  <c r="R49" i="91"/>
  <c r="R51" i="91"/>
  <c r="R53" i="91"/>
  <c r="R55" i="91"/>
  <c r="R57" i="91"/>
  <c r="R59" i="91"/>
  <c r="R61" i="91"/>
  <c r="R64" i="91"/>
  <c r="R66" i="91"/>
  <c r="R68" i="91"/>
  <c r="R70" i="91"/>
  <c r="R72" i="91"/>
  <c r="R74" i="91"/>
  <c r="R79" i="91"/>
  <c r="R39" i="94"/>
  <c r="R58" i="94"/>
  <c r="S15" i="93"/>
  <c r="S34" i="93"/>
  <c r="S65" i="93"/>
  <c r="R13" i="92"/>
  <c r="R33" i="94"/>
  <c r="R52" i="94"/>
  <c r="S25" i="93"/>
  <c r="S46" i="93"/>
  <c r="S63" i="93"/>
  <c r="R11" i="92"/>
  <c r="R62" i="91"/>
  <c r="R46" i="94"/>
  <c r="S19" i="93"/>
  <c r="S38" i="93"/>
  <c r="S61" i="93"/>
  <c r="S9" i="93"/>
  <c r="R37" i="94"/>
  <c r="R56" i="94"/>
  <c r="S13" i="93"/>
  <c r="S32" i="93"/>
  <c r="S44" i="93"/>
  <c r="S59" i="93"/>
  <c r="R16" i="92"/>
  <c r="R18" i="92"/>
  <c r="R20" i="92"/>
  <c r="R22" i="92"/>
  <c r="R24" i="92"/>
  <c r="R26" i="92"/>
  <c r="R28" i="92"/>
  <c r="R33" i="92"/>
  <c r="R35" i="92"/>
  <c r="R37" i="92"/>
  <c r="R39" i="92"/>
  <c r="R41" i="92"/>
  <c r="R43" i="92"/>
  <c r="R45" i="92"/>
  <c r="R47" i="92"/>
  <c r="R49" i="92"/>
  <c r="R51" i="92"/>
  <c r="R56" i="92"/>
  <c r="R58" i="92"/>
  <c r="R60" i="92"/>
  <c r="R62" i="92"/>
  <c r="R64" i="92"/>
  <c r="R66" i="92"/>
  <c r="R68" i="92"/>
  <c r="R70" i="92"/>
  <c r="R72" i="92"/>
  <c r="R74" i="92"/>
  <c r="R10" i="91"/>
  <c r="R12" i="91"/>
  <c r="R14" i="91"/>
  <c r="R16" i="91"/>
  <c r="R18" i="91"/>
  <c r="R31" i="94"/>
  <c r="R50" i="94"/>
  <c r="S23" i="93"/>
  <c r="S57" i="93"/>
  <c r="S73" i="93"/>
  <c r="R22" i="91"/>
  <c r="R26" i="91"/>
  <c r="R46" i="91"/>
  <c r="R63" i="91"/>
  <c r="R84" i="91"/>
  <c r="R11" i="90"/>
  <c r="R13" i="90"/>
  <c r="R15" i="90"/>
  <c r="R17" i="90"/>
  <c r="R19" i="90"/>
  <c r="R21" i="90"/>
  <c r="R23" i="90"/>
  <c r="R25" i="90"/>
  <c r="R28" i="90"/>
  <c r="R30" i="90"/>
  <c r="R32" i="90"/>
  <c r="R34" i="90"/>
  <c r="R36" i="90"/>
  <c r="R38" i="90"/>
  <c r="R40" i="90"/>
  <c r="R45" i="90"/>
  <c r="R47" i="90"/>
  <c r="R49" i="90"/>
  <c r="R37" i="91"/>
  <c r="R56" i="91"/>
  <c r="R73" i="91"/>
  <c r="R82" i="91"/>
  <c r="R97" i="91"/>
  <c r="R15" i="89"/>
  <c r="R27" i="91"/>
  <c r="R31" i="91"/>
  <c r="R50" i="91"/>
  <c r="R67" i="91"/>
  <c r="R62" i="90"/>
  <c r="R10" i="89"/>
  <c r="R18" i="89"/>
  <c r="R44" i="91"/>
  <c r="R60" i="91"/>
  <c r="R80" i="91"/>
  <c r="R85" i="91"/>
  <c r="R87" i="91"/>
  <c r="R89" i="91"/>
  <c r="R91" i="91"/>
  <c r="R93" i="91"/>
  <c r="R95" i="91"/>
  <c r="R98" i="91"/>
  <c r="R100" i="91"/>
  <c r="R102" i="91"/>
  <c r="R104" i="91"/>
  <c r="R106" i="91"/>
  <c r="R108" i="91"/>
  <c r="R110" i="91"/>
  <c r="R20" i="91"/>
  <c r="R24" i="91"/>
  <c r="R35" i="91"/>
  <c r="R54" i="91"/>
  <c r="R71" i="91"/>
  <c r="R83" i="91"/>
  <c r="R10" i="90"/>
  <c r="R12" i="90"/>
  <c r="R14" i="90"/>
  <c r="R16" i="90"/>
  <c r="R18" i="90"/>
  <c r="R20" i="90"/>
  <c r="R22" i="90"/>
  <c r="R24" i="90"/>
  <c r="R26" i="90"/>
  <c r="R29" i="90"/>
  <c r="R31" i="90"/>
  <c r="R33" i="90"/>
  <c r="R35" i="90"/>
  <c r="R37" i="90"/>
  <c r="R39" i="90"/>
  <c r="R44" i="90"/>
  <c r="R46" i="90"/>
  <c r="R48" i="90"/>
  <c r="R50" i="90"/>
  <c r="R52" i="90"/>
  <c r="R54" i="90"/>
  <c r="R56" i="90"/>
  <c r="R58" i="90"/>
  <c r="R60" i="90"/>
  <c r="R63" i="90"/>
  <c r="R65" i="90"/>
  <c r="R67" i="90"/>
  <c r="R69" i="90"/>
  <c r="R71" i="90"/>
  <c r="R73" i="90"/>
  <c r="R75" i="90"/>
  <c r="R80" i="90"/>
  <c r="R82" i="90"/>
  <c r="R84" i="90"/>
  <c r="R86" i="90"/>
  <c r="R88" i="90"/>
  <c r="R90" i="90"/>
  <c r="R92" i="90"/>
  <c r="R94" i="90"/>
  <c r="R96" i="90"/>
  <c r="R99" i="90"/>
  <c r="R101" i="90"/>
  <c r="R103" i="90"/>
  <c r="R105" i="90"/>
  <c r="R107" i="90"/>
  <c r="R109" i="90"/>
  <c r="R16" i="89"/>
  <c r="R27" i="89"/>
  <c r="S11" i="88"/>
  <c r="S13" i="88"/>
  <c r="S16" i="88"/>
  <c r="S18" i="88"/>
  <c r="R29" i="91"/>
  <c r="R48" i="91"/>
  <c r="R65" i="91"/>
  <c r="R112" i="91"/>
  <c r="R11" i="89"/>
  <c r="R19" i="89"/>
  <c r="R39" i="91"/>
  <c r="R58" i="91"/>
  <c r="R75" i="91"/>
  <c r="R81" i="91"/>
  <c r="R27" i="90"/>
  <c r="R97" i="90"/>
  <c r="R14" i="89"/>
  <c r="R22" i="89"/>
  <c r="R33" i="91"/>
  <c r="R52" i="91"/>
  <c r="R69" i="91"/>
  <c r="R86" i="91"/>
  <c r="R88" i="91"/>
  <c r="R90" i="91"/>
  <c r="R92" i="91"/>
  <c r="R94" i="91"/>
  <c r="R96" i="91"/>
  <c r="R99" i="91"/>
  <c r="R101" i="91"/>
  <c r="R103" i="91"/>
  <c r="R105" i="91"/>
  <c r="R107" i="91"/>
  <c r="R109" i="91"/>
  <c r="R9" i="91"/>
  <c r="R9" i="89"/>
  <c r="R17" i="89"/>
  <c r="R51" i="90"/>
  <c r="R55" i="90"/>
  <c r="R59" i="90"/>
  <c r="R64" i="90"/>
  <c r="R68" i="90"/>
  <c r="R72" i="90"/>
  <c r="R79" i="90"/>
  <c r="R83" i="90"/>
  <c r="R87" i="90"/>
  <c r="R91" i="90"/>
  <c r="R95" i="90"/>
  <c r="R20" i="89"/>
  <c r="S12" i="88"/>
  <c r="S17" i="88"/>
  <c r="S9" i="88"/>
  <c r="P10" i="85"/>
  <c r="P10" i="86"/>
  <c r="X8" i="83"/>
  <c r="X12" i="83"/>
  <c r="X16" i="83"/>
  <c r="X20" i="83"/>
  <c r="X29" i="83"/>
  <c r="X33" i="83"/>
  <c r="X37" i="83"/>
  <c r="R100" i="90"/>
  <c r="R104" i="90"/>
  <c r="R108" i="90"/>
  <c r="S20" i="88"/>
  <c r="S10" i="87"/>
  <c r="S12" i="87"/>
  <c r="S14" i="87"/>
  <c r="S16" i="87"/>
  <c r="S18" i="87"/>
  <c r="S20" i="87"/>
  <c r="S26" i="87"/>
  <c r="S28" i="87"/>
  <c r="S30" i="87"/>
  <c r="S32" i="87"/>
  <c r="S34" i="87"/>
  <c r="S36" i="87"/>
  <c r="S38" i="87"/>
  <c r="S8" i="87"/>
  <c r="R8" i="84"/>
  <c r="P13" i="85"/>
  <c r="P13" i="86"/>
  <c r="R21" i="89"/>
  <c r="S43" i="87"/>
  <c r="S45" i="87"/>
  <c r="S47" i="87"/>
  <c r="S49" i="87"/>
  <c r="S51" i="87"/>
  <c r="S53" i="87"/>
  <c r="S55" i="87"/>
  <c r="R10" i="84"/>
  <c r="R12" i="84"/>
  <c r="R14" i="84"/>
  <c r="R16" i="84"/>
  <c r="R18" i="84"/>
  <c r="R20" i="84"/>
  <c r="R25" i="84"/>
  <c r="R27" i="84"/>
  <c r="R29" i="84"/>
  <c r="R31" i="84"/>
  <c r="R33" i="84"/>
  <c r="R35" i="84"/>
  <c r="R37" i="84"/>
  <c r="R42" i="84"/>
  <c r="R44" i="84"/>
  <c r="R46" i="84"/>
  <c r="R48" i="84"/>
  <c r="R50" i="84"/>
  <c r="R52" i="84"/>
  <c r="R54" i="84"/>
  <c r="X11" i="83"/>
  <c r="X15" i="83"/>
  <c r="X19" i="83"/>
  <c r="X22" i="83"/>
  <c r="X28" i="83"/>
  <c r="X32" i="83"/>
  <c r="X36" i="83"/>
  <c r="S40" i="87"/>
  <c r="P11" i="85"/>
  <c r="P11" i="86"/>
  <c r="R53" i="90"/>
  <c r="R57" i="90"/>
  <c r="R61" i="90"/>
  <c r="R66" i="90"/>
  <c r="R70" i="90"/>
  <c r="R74" i="90"/>
  <c r="R81" i="90"/>
  <c r="R85" i="90"/>
  <c r="R89" i="90"/>
  <c r="R93" i="90"/>
  <c r="R12" i="89"/>
  <c r="S10" i="88"/>
  <c r="S14" i="88"/>
  <c r="P14" i="85"/>
  <c r="P14" i="86"/>
  <c r="X10" i="83"/>
  <c r="X14" i="83"/>
  <c r="X18" i="83"/>
  <c r="X27" i="83"/>
  <c r="X31" i="83"/>
  <c r="X35" i="83"/>
  <c r="R98" i="90"/>
  <c r="R102" i="90"/>
  <c r="R106" i="90"/>
  <c r="R110" i="90"/>
  <c r="S19" i="88"/>
  <c r="S21" i="88"/>
  <c r="S9" i="87"/>
  <c r="S11" i="87"/>
  <c r="S13" i="87"/>
  <c r="S15" i="87"/>
  <c r="S17" i="87"/>
  <c r="S19" i="87"/>
  <c r="S21" i="87"/>
  <c r="S25" i="87"/>
  <c r="S27" i="87"/>
  <c r="S29" i="87"/>
  <c r="S31" i="87"/>
  <c r="S33" i="87"/>
  <c r="S35" i="87"/>
  <c r="S37" i="87"/>
  <c r="P9" i="85"/>
  <c r="P9" i="86"/>
  <c r="R13" i="89"/>
  <c r="S42" i="87"/>
  <c r="S44" i="87"/>
  <c r="S46" i="87"/>
  <c r="S48" i="87"/>
  <c r="S50" i="87"/>
  <c r="S52" i="87"/>
  <c r="S54" i="87"/>
  <c r="R9" i="90"/>
  <c r="R26" i="89"/>
  <c r="S22" i="87"/>
  <c r="R26" i="84"/>
  <c r="R45" i="84"/>
  <c r="X34" i="83"/>
  <c r="R13" i="84"/>
  <c r="R32" i="84"/>
  <c r="R51" i="84"/>
  <c r="X39" i="83"/>
  <c r="X48" i="83"/>
  <c r="X52" i="83"/>
  <c r="X56" i="83"/>
  <c r="X9" i="81"/>
  <c r="X13" i="81"/>
  <c r="X17" i="81"/>
  <c r="X21" i="81"/>
  <c r="X25" i="81"/>
  <c r="X32" i="81"/>
  <c r="X36" i="81"/>
  <c r="X40" i="81"/>
  <c r="X44" i="81"/>
  <c r="X48" i="81"/>
  <c r="X55" i="81"/>
  <c r="X59" i="81"/>
  <c r="X63" i="81"/>
  <c r="X67" i="81"/>
  <c r="X71" i="81"/>
  <c r="R19" i="84"/>
  <c r="R38" i="84"/>
  <c r="X23" i="83"/>
  <c r="X10" i="75"/>
  <c r="X14" i="75"/>
  <c r="X18" i="75"/>
  <c r="X25" i="75"/>
  <c r="R9" i="84"/>
  <c r="R28" i="84"/>
  <c r="R47" i="84"/>
  <c r="X13" i="83"/>
  <c r="X38" i="83"/>
  <c r="X41" i="83"/>
  <c r="X47" i="83"/>
  <c r="X51" i="83"/>
  <c r="X55" i="83"/>
  <c r="X59" i="83"/>
  <c r="X61" i="83"/>
  <c r="X12" i="81"/>
  <c r="X16" i="81"/>
  <c r="X20" i="81"/>
  <c r="X24" i="81"/>
  <c r="X28" i="81"/>
  <c r="X35" i="81"/>
  <c r="X39" i="81"/>
  <c r="X43" i="81"/>
  <c r="X47" i="81"/>
  <c r="X51" i="81"/>
  <c r="X58" i="81"/>
  <c r="X62" i="81"/>
  <c r="X66" i="81"/>
  <c r="X70" i="81"/>
  <c r="X74" i="81"/>
  <c r="R15" i="84"/>
  <c r="R34" i="84"/>
  <c r="R53" i="84"/>
  <c r="X9" i="83"/>
  <c r="X17" i="83"/>
  <c r="R21" i="84"/>
  <c r="R43" i="84"/>
  <c r="P12" i="85"/>
  <c r="P12" i="86"/>
  <c r="X30" i="83"/>
  <c r="X46" i="83"/>
  <c r="X50" i="83"/>
  <c r="X54" i="83"/>
  <c r="X58" i="83"/>
  <c r="X11" i="81"/>
  <c r="X15" i="81"/>
  <c r="X19" i="81"/>
  <c r="X23" i="81"/>
  <c r="X27" i="81"/>
  <c r="X34" i="81"/>
  <c r="X38" i="81"/>
  <c r="X42" i="81"/>
  <c r="X46" i="81"/>
  <c r="X50" i="81"/>
  <c r="X57" i="81"/>
  <c r="X61" i="81"/>
  <c r="X65" i="81"/>
  <c r="X69" i="81"/>
  <c r="X73" i="81"/>
  <c r="X9" i="77"/>
  <c r="X13" i="77"/>
  <c r="X18" i="77"/>
  <c r="X22" i="77"/>
  <c r="X27" i="77"/>
  <c r="R11" i="84"/>
  <c r="R30" i="84"/>
  <c r="R49" i="84"/>
  <c r="X8" i="75"/>
  <c r="X12" i="75"/>
  <c r="X16" i="75"/>
  <c r="X20" i="75"/>
  <c r="X27" i="75"/>
  <c r="X31" i="75"/>
  <c r="X40" i="83"/>
  <c r="X57" i="83"/>
  <c r="X10" i="81"/>
  <c r="X45" i="81"/>
  <c r="X72" i="81"/>
  <c r="X23" i="77"/>
  <c r="X45" i="75"/>
  <c r="X49" i="75"/>
  <c r="X53" i="75"/>
  <c r="X53" i="83"/>
  <c r="X41" i="81"/>
  <c r="X11" i="77"/>
  <c r="X28" i="75"/>
  <c r="X33" i="75"/>
  <c r="X37" i="75"/>
  <c r="X21" i="83"/>
  <c r="X49" i="83"/>
  <c r="X37" i="81"/>
  <c r="X16" i="77"/>
  <c r="X24" i="77"/>
  <c r="X30" i="75"/>
  <c r="X44" i="75"/>
  <c r="X48" i="75"/>
  <c r="X52" i="75"/>
  <c r="Y9" i="82"/>
  <c r="Y13" i="82"/>
  <c r="Y17" i="82"/>
  <c r="Y21" i="82"/>
  <c r="Y23" i="82"/>
  <c r="Y30" i="82"/>
  <c r="Y34" i="82"/>
  <c r="Y38" i="82"/>
  <c r="Y41" i="82"/>
  <c r="Y47" i="82"/>
  <c r="Y51" i="82"/>
  <c r="Y55" i="82"/>
  <c r="Y59" i="82"/>
  <c r="Y61" i="82"/>
  <c r="R17" i="84"/>
  <c r="X42" i="83"/>
  <c r="X33" i="81"/>
  <c r="X20" i="77"/>
  <c r="X36" i="75"/>
  <c r="R36" i="84"/>
  <c r="X26" i="81"/>
  <c r="X64" i="81"/>
  <c r="X32" i="75"/>
  <c r="X43" i="75"/>
  <c r="X47" i="75"/>
  <c r="X51" i="75"/>
  <c r="X55" i="75"/>
  <c r="Y8" i="82"/>
  <c r="Y12" i="82"/>
  <c r="Y16" i="82"/>
  <c r="Y20" i="82"/>
  <c r="Y29" i="82"/>
  <c r="Y33" i="82"/>
  <c r="Y37" i="82"/>
  <c r="Y46" i="82"/>
  <c r="Y50" i="82"/>
  <c r="Y54" i="82"/>
  <c r="Y58" i="82"/>
  <c r="R55" i="84"/>
  <c r="X60" i="83"/>
  <c r="X22" i="81"/>
  <c r="X60" i="81"/>
  <c r="X68" i="81"/>
  <c r="X10" i="77"/>
  <c r="X12" i="77"/>
  <c r="X25" i="77"/>
  <c r="X35" i="75"/>
  <c r="X18" i="81"/>
  <c r="X56" i="81"/>
  <c r="X14" i="77"/>
  <c r="X17" i="77"/>
  <c r="X29" i="75"/>
  <c r="X42" i="75"/>
  <c r="X46" i="75"/>
  <c r="X50" i="75"/>
  <c r="X54" i="75"/>
  <c r="Y11" i="82"/>
  <c r="Y15" i="82"/>
  <c r="Y19" i="82"/>
  <c r="Y22" i="82"/>
  <c r="Y28" i="82"/>
  <c r="Y32" i="82"/>
  <c r="Y36" i="82"/>
  <c r="Y40" i="82"/>
  <c r="Y42" i="82"/>
  <c r="Y49" i="82"/>
  <c r="Y53" i="82"/>
  <c r="Y57" i="82"/>
  <c r="Y60" i="82"/>
  <c r="X14" i="81"/>
  <c r="X49" i="81"/>
  <c r="X19" i="77"/>
  <c r="X21" i="77"/>
  <c r="X28" i="77"/>
  <c r="X9" i="75"/>
  <c r="X11" i="75"/>
  <c r="X13" i="75"/>
  <c r="X15" i="75"/>
  <c r="X17" i="75"/>
  <c r="X19" i="75"/>
  <c r="X21" i="75"/>
  <c r="X26" i="75"/>
  <c r="X34" i="75"/>
  <c r="X38" i="75"/>
  <c r="Y48" i="82"/>
  <c r="X12" i="80"/>
  <c r="X20" i="80"/>
  <c r="X28" i="80"/>
  <c r="X39" i="80"/>
  <c r="X47" i="80"/>
  <c r="X58" i="80"/>
  <c r="Y27" i="82"/>
  <c r="Y52" i="82"/>
  <c r="X11" i="80"/>
  <c r="X19" i="80"/>
  <c r="X27" i="80"/>
  <c r="X38" i="80"/>
  <c r="X46" i="80"/>
  <c r="X57" i="80"/>
  <c r="X65" i="80"/>
  <c r="X73" i="80"/>
  <c r="Z11" i="79"/>
  <c r="Z15" i="79"/>
  <c r="Z19" i="79"/>
  <c r="Z23" i="79"/>
  <c r="Z31" i="79"/>
  <c r="Z35" i="79"/>
  <c r="Z39" i="79"/>
  <c r="Z46" i="79"/>
  <c r="Z50" i="79"/>
  <c r="Y31" i="82"/>
  <c r="Y56" i="82"/>
  <c r="X10" i="80"/>
  <c r="X18" i="80"/>
  <c r="X26" i="80"/>
  <c r="X37" i="80"/>
  <c r="X45" i="80"/>
  <c r="X56" i="80"/>
  <c r="X64" i="80"/>
  <c r="X72" i="80"/>
  <c r="Y10" i="82"/>
  <c r="Y35" i="82"/>
  <c r="X17" i="80"/>
  <c r="X25" i="80"/>
  <c r="X36" i="80"/>
  <c r="X44" i="80"/>
  <c r="X55" i="80"/>
  <c r="X63" i="80"/>
  <c r="Y14" i="82"/>
  <c r="Y39" i="82"/>
  <c r="X16" i="80"/>
  <c r="X24" i="80"/>
  <c r="X35" i="80"/>
  <c r="X43" i="80"/>
  <c r="X51" i="80"/>
  <c r="X62" i="80"/>
  <c r="X70" i="80"/>
  <c r="Y18" i="82"/>
  <c r="X15" i="80"/>
  <c r="X23" i="80"/>
  <c r="X34" i="80"/>
  <c r="X42" i="80"/>
  <c r="X50" i="80"/>
  <c r="X61" i="80"/>
  <c r="X69" i="80"/>
  <c r="Z9" i="79"/>
  <c r="Z13" i="79"/>
  <c r="Z17" i="79"/>
  <c r="Z21" i="79"/>
  <c r="Z25" i="79"/>
  <c r="Z27" i="79"/>
  <c r="Z29" i="79"/>
  <c r="Z33" i="79"/>
  <c r="Z37" i="79"/>
  <c r="Z44" i="79"/>
  <c r="Z48" i="79"/>
  <c r="Z52" i="79"/>
  <c r="X14" i="80"/>
  <c r="X22" i="80"/>
  <c r="X33" i="80"/>
  <c r="X41" i="80"/>
  <c r="X49" i="80"/>
  <c r="X60" i="80"/>
  <c r="X68" i="80"/>
  <c r="X9" i="80"/>
  <c r="X13" i="80"/>
  <c r="X21" i="80"/>
  <c r="X32" i="80"/>
  <c r="X40" i="80"/>
  <c r="X48" i="80"/>
  <c r="X59" i="80"/>
  <c r="X67" i="80"/>
  <c r="Z12" i="79"/>
  <c r="Z16" i="79"/>
  <c r="Z20" i="79"/>
  <c r="Z24" i="79"/>
  <c r="Z28" i="79"/>
  <c r="Z32" i="79"/>
  <c r="Z36" i="79"/>
  <c r="Z40" i="79"/>
  <c r="Z47" i="79"/>
  <c r="Z51" i="79"/>
  <c r="X74" i="80"/>
  <c r="Z10" i="79"/>
  <c r="X71" i="80"/>
  <c r="Z14" i="79"/>
  <c r="Z54" i="79"/>
  <c r="Z58" i="79"/>
  <c r="Z66" i="79"/>
  <c r="Z70" i="79"/>
  <c r="Z74" i="79"/>
  <c r="Z81" i="79"/>
  <c r="Z85" i="79"/>
  <c r="Z89" i="79"/>
  <c r="Z93" i="79"/>
  <c r="Z101" i="79"/>
  <c r="Z105" i="79"/>
  <c r="Z109" i="79"/>
  <c r="Z12" i="78"/>
  <c r="Z16" i="78"/>
  <c r="Z20" i="78"/>
  <c r="Z24" i="78"/>
  <c r="Z28" i="78"/>
  <c r="Z32" i="78"/>
  <c r="Z36" i="78"/>
  <c r="Z40" i="78"/>
  <c r="Z47" i="78"/>
  <c r="Z51" i="78"/>
  <c r="Z55" i="78"/>
  <c r="Z59" i="78"/>
  <c r="Z63" i="78"/>
  <c r="Z18" i="79"/>
  <c r="Z22" i="79"/>
  <c r="Z30" i="79"/>
  <c r="Z53" i="79"/>
  <c r="Z57" i="79"/>
  <c r="Z61" i="79"/>
  <c r="Z65" i="79"/>
  <c r="Z69" i="79"/>
  <c r="Z73" i="79"/>
  <c r="Z80" i="79"/>
  <c r="Z84" i="79"/>
  <c r="Z88" i="79"/>
  <c r="Z92" i="79"/>
  <c r="Z96" i="79"/>
  <c r="Z100" i="79"/>
  <c r="Z104" i="79"/>
  <c r="Z108" i="79"/>
  <c r="Z11" i="78"/>
  <c r="Z15" i="78"/>
  <c r="Z19" i="78"/>
  <c r="Z23" i="78"/>
  <c r="Z31" i="78"/>
  <c r="Z35" i="78"/>
  <c r="Z39" i="78"/>
  <c r="X66" i="80"/>
  <c r="Z26" i="79"/>
  <c r="Z34" i="79"/>
  <c r="Z38" i="79"/>
  <c r="Z56" i="79"/>
  <c r="Z60" i="79"/>
  <c r="Z62" i="79"/>
  <c r="Z64" i="79"/>
  <c r="Z68" i="79"/>
  <c r="Z72" i="79"/>
  <c r="Z79" i="79"/>
  <c r="Z83" i="79"/>
  <c r="Z87" i="79"/>
  <c r="Z91" i="79"/>
  <c r="Z95" i="79"/>
  <c r="Z97" i="79"/>
  <c r="Z99" i="79"/>
  <c r="Z103" i="79"/>
  <c r="Z107" i="79"/>
  <c r="Z10" i="78"/>
  <c r="Z14" i="78"/>
  <c r="Z18" i="78"/>
  <c r="Z22" i="78"/>
  <c r="Z26" i="78"/>
  <c r="Z30" i="78"/>
  <c r="Z34" i="78"/>
  <c r="Z38" i="78"/>
  <c r="Z45" i="78"/>
  <c r="Z49" i="78"/>
  <c r="Z53" i="78"/>
  <c r="Z57" i="78"/>
  <c r="Z61" i="78"/>
  <c r="Z65" i="78"/>
  <c r="Z45" i="79"/>
  <c r="Z49" i="79"/>
  <c r="Z55" i="79"/>
  <c r="Z59" i="79"/>
  <c r="Z63" i="79"/>
  <c r="Z67" i="79"/>
  <c r="Z71" i="79"/>
  <c r="Z75" i="79"/>
  <c r="Z82" i="79"/>
  <c r="Z86" i="79"/>
  <c r="Z90" i="79"/>
  <c r="Z94" i="79"/>
  <c r="Z98" i="79"/>
  <c r="Z102" i="79"/>
  <c r="Z106" i="79"/>
  <c r="Z110" i="79"/>
  <c r="Z9" i="78"/>
  <c r="Z13" i="78"/>
  <c r="Z17" i="78"/>
  <c r="Z21" i="78"/>
  <c r="Z25" i="78"/>
  <c r="Z27" i="78"/>
  <c r="Z29" i="78"/>
  <c r="Z33" i="78"/>
  <c r="Z37" i="78"/>
  <c r="Z44" i="78"/>
  <c r="Z48" i="78"/>
  <c r="Z52" i="78"/>
  <c r="Z56" i="78"/>
  <c r="Z60" i="78"/>
  <c r="Z62" i="78"/>
  <c r="Z64" i="78"/>
  <c r="S11" i="72"/>
  <c r="S30" i="83"/>
  <c r="S38" i="83"/>
  <c r="S49" i="83"/>
  <c r="S57" i="83"/>
  <c r="S12" i="83"/>
  <c r="S20" i="83"/>
  <c r="S31" i="83"/>
  <c r="S39" i="83"/>
  <c r="S50" i="83"/>
  <c r="S58" i="83"/>
  <c r="S13" i="83"/>
  <c r="S21" i="83"/>
  <c r="S14" i="81"/>
  <c r="S22" i="81"/>
  <c r="S33" i="81"/>
  <c r="S32" i="83"/>
  <c r="S40" i="83"/>
  <c r="S51" i="83"/>
  <c r="S59" i="83"/>
  <c r="S14" i="83"/>
  <c r="S22" i="83"/>
  <c r="S15" i="81"/>
  <c r="S23" i="81"/>
  <c r="S34" i="81"/>
  <c r="S42" i="81"/>
  <c r="S50" i="81"/>
  <c r="S61" i="81"/>
  <c r="S69" i="81"/>
  <c r="S18" i="77"/>
  <c r="S26" i="77"/>
  <c r="S33" i="83"/>
  <c r="S41" i="83"/>
  <c r="S52" i="83"/>
  <c r="S60" i="83"/>
  <c r="S15" i="83"/>
  <c r="S23" i="83"/>
  <c r="S16" i="81"/>
  <c r="S24" i="81"/>
  <c r="S35" i="81"/>
  <c r="S34" i="83"/>
  <c r="S42" i="83"/>
  <c r="S53" i="83"/>
  <c r="S61" i="83"/>
  <c r="S16" i="83"/>
  <c r="S8" i="83"/>
  <c r="S27" i="83"/>
  <c r="S35" i="83"/>
  <c r="S46" i="83"/>
  <c r="S54" i="83"/>
  <c r="S9" i="83"/>
  <c r="S17" i="83"/>
  <c r="S10" i="81"/>
  <c r="S18" i="81"/>
  <c r="S26" i="81"/>
  <c r="S37" i="81"/>
  <c r="S45" i="81"/>
  <c r="S56" i="81"/>
  <c r="S64" i="81"/>
  <c r="S72" i="81"/>
  <c r="S12" i="77"/>
  <c r="S21" i="77"/>
  <c r="S9" i="77"/>
  <c r="S28" i="83"/>
  <c r="S36" i="83"/>
  <c r="S47" i="83"/>
  <c r="S55" i="83"/>
  <c r="S10" i="83"/>
  <c r="S18" i="83"/>
  <c r="S11" i="81"/>
  <c r="S19" i="81"/>
  <c r="S27" i="81"/>
  <c r="S38" i="81"/>
  <c r="S46" i="81"/>
  <c r="S57" i="81"/>
  <c r="S65" i="81"/>
  <c r="S73" i="81"/>
  <c r="S13" i="77"/>
  <c r="S22" i="77"/>
  <c r="S29" i="83"/>
  <c r="S13" i="81"/>
  <c r="S39" i="81"/>
  <c r="S51" i="81"/>
  <c r="S67" i="81"/>
  <c r="S23" i="77"/>
  <c r="S16" i="75"/>
  <c r="S26" i="75"/>
  <c r="S37" i="83"/>
  <c r="S17" i="81"/>
  <c r="S40" i="81"/>
  <c r="S55" i="81"/>
  <c r="S68" i="81"/>
  <c r="S10" i="77"/>
  <c r="S24" i="77"/>
  <c r="S9" i="75"/>
  <c r="S17" i="75"/>
  <c r="S27" i="75"/>
  <c r="S35" i="75"/>
  <c r="S45" i="75"/>
  <c r="S53" i="75"/>
  <c r="T14" i="82"/>
  <c r="T22" i="82"/>
  <c r="T33" i="82"/>
  <c r="T41" i="82"/>
  <c r="T52" i="82"/>
  <c r="S48" i="83"/>
  <c r="S20" i="81"/>
  <c r="S41" i="81"/>
  <c r="S58" i="81"/>
  <c r="S70" i="81"/>
  <c r="S11" i="77"/>
  <c r="S25" i="77"/>
  <c r="S10" i="75"/>
  <c r="S18" i="75"/>
  <c r="S28" i="75"/>
  <c r="S36" i="75"/>
  <c r="S46" i="75"/>
  <c r="S54" i="75"/>
  <c r="T15" i="82"/>
  <c r="T23" i="82"/>
  <c r="T34" i="82"/>
  <c r="T42" i="82"/>
  <c r="T53" i="82"/>
  <c r="T61" i="82"/>
  <c r="S56" i="83"/>
  <c r="S21" i="81"/>
  <c r="S43" i="81"/>
  <c r="S59" i="81"/>
  <c r="S71" i="81"/>
  <c r="S14" i="77"/>
  <c r="S27" i="77"/>
  <c r="S11" i="75"/>
  <c r="S19" i="75"/>
  <c r="S11" i="83"/>
  <c r="S25" i="81"/>
  <c r="S44" i="81"/>
  <c r="S60" i="81"/>
  <c r="S74" i="81"/>
  <c r="S16" i="77"/>
  <c r="S28" i="77"/>
  <c r="S12" i="75"/>
  <c r="S20" i="75"/>
  <c r="S30" i="75"/>
  <c r="S38" i="75"/>
  <c r="S48" i="75"/>
  <c r="S57" i="75"/>
  <c r="T9" i="82"/>
  <c r="T17" i="82"/>
  <c r="T28" i="82"/>
  <c r="T36" i="82"/>
  <c r="T47" i="82"/>
  <c r="T55" i="82"/>
  <c r="S19" i="83"/>
  <c r="S28" i="81"/>
  <c r="S47" i="81"/>
  <c r="S62" i="81"/>
  <c r="S9" i="81"/>
  <c r="S17" i="77"/>
  <c r="S13" i="75"/>
  <c r="S21" i="75"/>
  <c r="S31" i="75"/>
  <c r="S40" i="75"/>
  <c r="S49" i="75"/>
  <c r="S8" i="75"/>
  <c r="T10" i="82"/>
  <c r="T18" i="82"/>
  <c r="T29" i="82"/>
  <c r="T37" i="82"/>
  <c r="T48" i="82"/>
  <c r="T56" i="82"/>
  <c r="S32" i="81"/>
  <c r="S48" i="81"/>
  <c r="S63" i="81"/>
  <c r="S19" i="77"/>
  <c r="S14" i="75"/>
  <c r="S23" i="75"/>
  <c r="S32" i="75"/>
  <c r="S42" i="75"/>
  <c r="S50" i="75"/>
  <c r="T11" i="82"/>
  <c r="T19" i="82"/>
  <c r="T30" i="82"/>
  <c r="T38" i="82"/>
  <c r="T49" i="82"/>
  <c r="T57" i="82"/>
  <c r="S12" i="81"/>
  <c r="S36" i="81"/>
  <c r="S49" i="81"/>
  <c r="S66" i="81"/>
  <c r="S20" i="77"/>
  <c r="S15" i="75"/>
  <c r="S25" i="75"/>
  <c r="S33" i="75"/>
  <c r="S43" i="75"/>
  <c r="S51" i="75"/>
  <c r="T12" i="82"/>
  <c r="T20" i="82"/>
  <c r="T31" i="82"/>
  <c r="T39" i="82"/>
  <c r="S44" i="75"/>
  <c r="T21" i="82"/>
  <c r="T54" i="82"/>
  <c r="S15" i="80"/>
  <c r="S23" i="80"/>
  <c r="S34" i="80"/>
  <c r="S42" i="80"/>
  <c r="S50" i="80"/>
  <c r="S61" i="80"/>
  <c r="S47" i="75"/>
  <c r="T27" i="82"/>
  <c r="T58" i="82"/>
  <c r="S14" i="80"/>
  <c r="S22" i="80"/>
  <c r="S33" i="80"/>
  <c r="S41" i="80"/>
  <c r="S49" i="80"/>
  <c r="S60" i="80"/>
  <c r="S68" i="80"/>
  <c r="S52" i="75"/>
  <c r="T32" i="82"/>
  <c r="T59" i="82"/>
  <c r="S13" i="80"/>
  <c r="S21" i="80"/>
  <c r="S32" i="80"/>
  <c r="S40" i="80"/>
  <c r="S48" i="80"/>
  <c r="S59" i="80"/>
  <c r="S67" i="80"/>
  <c r="S55" i="75"/>
  <c r="T35" i="82"/>
  <c r="T60" i="82"/>
  <c r="S12" i="80"/>
  <c r="S20" i="80"/>
  <c r="S28" i="80"/>
  <c r="S39" i="80"/>
  <c r="S47" i="80"/>
  <c r="S58" i="80"/>
  <c r="T40" i="82"/>
  <c r="T8" i="82"/>
  <c r="S11" i="80"/>
  <c r="S19" i="80"/>
  <c r="S27" i="80"/>
  <c r="S38" i="80"/>
  <c r="S46" i="80"/>
  <c r="S57" i="80"/>
  <c r="S65" i="80"/>
  <c r="S73" i="80"/>
  <c r="S29" i="75"/>
  <c r="T46" i="82"/>
  <c r="S10" i="80"/>
  <c r="S18" i="80"/>
  <c r="S26" i="80"/>
  <c r="S37" i="80"/>
  <c r="S45" i="80"/>
  <c r="S56" i="80"/>
  <c r="S64" i="80"/>
  <c r="S72" i="80"/>
  <c r="S34" i="75"/>
  <c r="T13" i="82"/>
  <c r="T50" i="82"/>
  <c r="S17" i="80"/>
  <c r="S25" i="80"/>
  <c r="S36" i="80"/>
  <c r="S44" i="80"/>
  <c r="S55" i="80"/>
  <c r="S63" i="80"/>
  <c r="S71" i="80"/>
  <c r="S37" i="75"/>
  <c r="T16" i="82"/>
  <c r="T51" i="82"/>
  <c r="S16" i="80"/>
  <c r="S24" i="80"/>
  <c r="S35" i="80"/>
  <c r="S43" i="80"/>
  <c r="S51" i="80"/>
  <c r="S62" i="80"/>
  <c r="S70" i="80"/>
  <c r="U17" i="79"/>
  <c r="U25" i="79"/>
  <c r="U35" i="79"/>
  <c r="U46" i="79"/>
  <c r="U54" i="79"/>
  <c r="U64" i="79"/>
  <c r="U72" i="79"/>
  <c r="U83" i="79"/>
  <c r="U91" i="79"/>
  <c r="U101" i="79"/>
  <c r="U109" i="79"/>
  <c r="U10" i="79"/>
  <c r="U18" i="79"/>
  <c r="U26" i="79"/>
  <c r="U36" i="79"/>
  <c r="U47" i="79"/>
  <c r="U55" i="79"/>
  <c r="U65" i="79"/>
  <c r="U73" i="79"/>
  <c r="U84" i="79"/>
  <c r="U92" i="79"/>
  <c r="U102" i="79"/>
  <c r="U110" i="79"/>
  <c r="S69" i="80"/>
  <c r="U11" i="79"/>
  <c r="U19" i="79"/>
  <c r="U29" i="79"/>
  <c r="U37" i="79"/>
  <c r="U48" i="79"/>
  <c r="U56" i="79"/>
  <c r="U66" i="79"/>
  <c r="U74" i="79"/>
  <c r="U85" i="79"/>
  <c r="U93" i="79"/>
  <c r="U103" i="79"/>
  <c r="U9" i="79"/>
  <c r="S66" i="80"/>
  <c r="U12" i="79"/>
  <c r="U20" i="79"/>
  <c r="U30" i="79"/>
  <c r="U38" i="79"/>
  <c r="U49" i="79"/>
  <c r="U57" i="79"/>
  <c r="U67" i="79"/>
  <c r="U75" i="79"/>
  <c r="U86" i="79"/>
  <c r="U94" i="79"/>
  <c r="U104" i="79"/>
  <c r="S9" i="80"/>
  <c r="U13" i="79"/>
  <c r="U21" i="79"/>
  <c r="U31" i="79"/>
  <c r="U39" i="79"/>
  <c r="U50" i="79"/>
  <c r="U58" i="79"/>
  <c r="U68" i="79"/>
  <c r="U79" i="79"/>
  <c r="U87" i="79"/>
  <c r="U95" i="79"/>
  <c r="U105" i="79"/>
  <c r="U14" i="79"/>
  <c r="U22" i="79"/>
  <c r="U32" i="79"/>
  <c r="U40" i="79"/>
  <c r="U51" i="79"/>
  <c r="U59" i="79"/>
  <c r="U69" i="79"/>
  <c r="U80" i="79"/>
  <c r="U88" i="79"/>
  <c r="U96" i="79"/>
  <c r="U106" i="79"/>
  <c r="U15" i="79"/>
  <c r="U23" i="79"/>
  <c r="U33" i="79"/>
  <c r="U44" i="79"/>
  <c r="U52" i="79"/>
  <c r="U60" i="79"/>
  <c r="U70" i="79"/>
  <c r="U81" i="79"/>
  <c r="U89" i="79"/>
  <c r="U99" i="79"/>
  <c r="U107" i="79"/>
  <c r="S74" i="80"/>
  <c r="U16" i="79"/>
  <c r="U24" i="79"/>
  <c r="U34" i="79"/>
  <c r="U45" i="79"/>
  <c r="U53" i="79"/>
  <c r="U61" i="79"/>
  <c r="U71" i="79"/>
  <c r="U82" i="79"/>
  <c r="U90" i="79"/>
  <c r="U100" i="79"/>
  <c r="U108" i="79"/>
  <c r="Q13" i="72"/>
  <c r="R10" i="72"/>
  <c r="V13" i="72"/>
  <c r="S12" i="72"/>
  <c r="U10" i="72"/>
  <c r="Q9" i="74"/>
  <c r="U14" i="74"/>
  <c r="S13" i="74"/>
  <c r="U10" i="74"/>
  <c r="S9" i="74"/>
  <c r="T8" i="73"/>
  <c r="X53" i="73"/>
  <c r="W52" i="73"/>
  <c r="V51" i="73"/>
  <c r="U50" i="73"/>
  <c r="T49" i="73"/>
  <c r="S48" i="73"/>
  <c r="X45" i="73"/>
  <c r="W44" i="73"/>
  <c r="V43" i="73"/>
  <c r="U42" i="73"/>
  <c r="T38" i="73"/>
  <c r="S37" i="73"/>
  <c r="X34" i="73"/>
  <c r="W33" i="73"/>
  <c r="V32" i="73"/>
  <c r="U31" i="73"/>
  <c r="T30" i="73"/>
  <c r="S29" i="73"/>
  <c r="X26" i="73"/>
  <c r="W25" i="73"/>
  <c r="V21" i="73"/>
  <c r="U20" i="73"/>
  <c r="T19" i="73"/>
  <c r="S18" i="73"/>
  <c r="X15" i="73"/>
  <c r="W14" i="73"/>
  <c r="V13" i="73"/>
  <c r="U12" i="73"/>
  <c r="T11" i="73"/>
  <c r="S10" i="73"/>
  <c r="S9" i="76"/>
  <c r="S13" i="76"/>
  <c r="U21" i="76"/>
  <c r="W18" i="76"/>
  <c r="U17" i="76"/>
  <c r="W13" i="76"/>
  <c r="U12" i="76"/>
  <c r="W9" i="76"/>
  <c r="U107" i="78"/>
  <c r="U99" i="78"/>
  <c r="U89" i="78"/>
  <c r="U81" i="78"/>
  <c r="U70" i="78"/>
  <c r="U60" i="78"/>
  <c r="U52" i="78"/>
  <c r="U44" i="78"/>
  <c r="U33" i="78"/>
  <c r="U23" i="78"/>
  <c r="U15" i="78"/>
  <c r="Y110" i="78"/>
  <c r="W109" i="78"/>
  <c r="Y106" i="78"/>
  <c r="W105" i="78"/>
  <c r="Y102" i="78"/>
  <c r="W101" i="78"/>
  <c r="Y94" i="78"/>
  <c r="W93" i="78"/>
  <c r="Y90" i="78"/>
  <c r="W89" i="78"/>
  <c r="Y86" i="78"/>
  <c r="W85" i="78"/>
  <c r="Y82" i="78"/>
  <c r="W81" i="78"/>
  <c r="Y75" i="78"/>
  <c r="W74" i="78"/>
  <c r="Y71" i="78"/>
  <c r="W70" i="78"/>
  <c r="Y67" i="78"/>
  <c r="X65" i="78"/>
  <c r="X53" i="78"/>
  <c r="W46" i="78"/>
  <c r="V12" i="72"/>
  <c r="T10" i="83"/>
  <c r="T14" i="83"/>
  <c r="T18" i="83"/>
  <c r="T27" i="83"/>
  <c r="T31" i="83"/>
  <c r="T35" i="83"/>
  <c r="T9" i="83"/>
  <c r="T13" i="83"/>
  <c r="T17" i="83"/>
  <c r="T21" i="83"/>
  <c r="T30" i="83"/>
  <c r="T34" i="83"/>
  <c r="T38" i="83"/>
  <c r="T8" i="83"/>
  <c r="T12" i="83"/>
  <c r="T16" i="83"/>
  <c r="T20" i="83"/>
  <c r="T29" i="83"/>
  <c r="T33" i="83"/>
  <c r="T37" i="83"/>
  <c r="T19" i="83"/>
  <c r="T32" i="83"/>
  <c r="T46" i="83"/>
  <c r="T50" i="83"/>
  <c r="T54" i="83"/>
  <c r="T58" i="83"/>
  <c r="T11" i="81"/>
  <c r="T15" i="81"/>
  <c r="T19" i="81"/>
  <c r="T23" i="81"/>
  <c r="T27" i="81"/>
  <c r="T34" i="81"/>
  <c r="T38" i="81"/>
  <c r="T42" i="81"/>
  <c r="T46" i="81"/>
  <c r="T50" i="81"/>
  <c r="T57" i="81"/>
  <c r="T61" i="81"/>
  <c r="T65" i="81"/>
  <c r="T69" i="81"/>
  <c r="T73" i="81"/>
  <c r="T8" i="75"/>
  <c r="T12" i="75"/>
  <c r="T16" i="75"/>
  <c r="T20" i="75"/>
  <c r="T40" i="83"/>
  <c r="T49" i="83"/>
  <c r="T53" i="83"/>
  <c r="T57" i="83"/>
  <c r="T10" i="81"/>
  <c r="T14" i="81"/>
  <c r="T18" i="81"/>
  <c r="T22" i="81"/>
  <c r="T26" i="81"/>
  <c r="T33" i="81"/>
  <c r="T37" i="81"/>
  <c r="T41" i="81"/>
  <c r="T45" i="81"/>
  <c r="T49" i="81"/>
  <c r="T56" i="81"/>
  <c r="T60" i="81"/>
  <c r="T64" i="81"/>
  <c r="T68" i="81"/>
  <c r="T72" i="81"/>
  <c r="T36" i="83"/>
  <c r="T39" i="83"/>
  <c r="T48" i="83"/>
  <c r="T52" i="83"/>
  <c r="T56" i="83"/>
  <c r="T9" i="81"/>
  <c r="T13" i="81"/>
  <c r="T17" i="81"/>
  <c r="T21" i="81"/>
  <c r="T25" i="81"/>
  <c r="T32" i="81"/>
  <c r="T36" i="81"/>
  <c r="T40" i="81"/>
  <c r="T44" i="81"/>
  <c r="T48" i="81"/>
  <c r="T55" i="81"/>
  <c r="T59" i="81"/>
  <c r="T63" i="81"/>
  <c r="T67" i="81"/>
  <c r="T71" i="81"/>
  <c r="T11" i="77"/>
  <c r="T16" i="77"/>
  <c r="T20" i="77"/>
  <c r="T26" i="77"/>
  <c r="T15" i="83"/>
  <c r="T28" i="83"/>
  <c r="T10" i="75"/>
  <c r="T14" i="75"/>
  <c r="T18" i="75"/>
  <c r="T25" i="75"/>
  <c r="T29" i="75"/>
  <c r="T33" i="75"/>
  <c r="T24" i="81"/>
  <c r="T62" i="81"/>
  <c r="T18" i="77"/>
  <c r="T30" i="75"/>
  <c r="T32" i="75"/>
  <c r="T43" i="75"/>
  <c r="T47" i="75"/>
  <c r="T51" i="75"/>
  <c r="T55" i="75"/>
  <c r="T20" i="81"/>
  <c r="T58" i="81"/>
  <c r="T70" i="81"/>
  <c r="T22" i="77"/>
  <c r="T27" i="77"/>
  <c r="T27" i="75"/>
  <c r="T35" i="75"/>
  <c r="T16" i="81"/>
  <c r="T51" i="81"/>
  <c r="T10" i="77"/>
  <c r="T42" i="75"/>
  <c r="T46" i="75"/>
  <c r="T50" i="75"/>
  <c r="T54" i="75"/>
  <c r="U11" i="82"/>
  <c r="U15" i="82"/>
  <c r="U19" i="82"/>
  <c r="U28" i="82"/>
  <c r="U32" i="82"/>
  <c r="U36" i="82"/>
  <c r="U40" i="82"/>
  <c r="U49" i="82"/>
  <c r="U53" i="82"/>
  <c r="U57" i="82"/>
  <c r="T59" i="83"/>
  <c r="T12" i="81"/>
  <c r="T47" i="81"/>
  <c r="T12" i="77"/>
  <c r="T14" i="77"/>
  <c r="T34" i="75"/>
  <c r="T38" i="75"/>
  <c r="T55" i="83"/>
  <c r="T43" i="81"/>
  <c r="T74" i="81"/>
  <c r="T17" i="77"/>
  <c r="T19" i="77"/>
  <c r="T25" i="77"/>
  <c r="T9" i="75"/>
  <c r="T13" i="75"/>
  <c r="T17" i="75"/>
  <c r="T21" i="75"/>
  <c r="T31" i="75"/>
  <c r="T45" i="75"/>
  <c r="T49" i="75"/>
  <c r="T53" i="75"/>
  <c r="U10" i="82"/>
  <c r="U14" i="82"/>
  <c r="U18" i="82"/>
  <c r="U27" i="82"/>
  <c r="U31" i="82"/>
  <c r="U35" i="82"/>
  <c r="U39" i="82"/>
  <c r="U48" i="82"/>
  <c r="U52" i="82"/>
  <c r="U56" i="82"/>
  <c r="T51" i="83"/>
  <c r="T39" i="81"/>
  <c r="T21" i="77"/>
  <c r="T23" i="77"/>
  <c r="T11" i="75"/>
  <c r="T15" i="75"/>
  <c r="T19" i="75"/>
  <c r="T26" i="75"/>
  <c r="T28" i="75"/>
  <c r="T37" i="75"/>
  <c r="T47" i="83"/>
  <c r="T35" i="81"/>
  <c r="T9" i="77"/>
  <c r="T44" i="75"/>
  <c r="T48" i="75"/>
  <c r="T52" i="75"/>
  <c r="T56" i="75"/>
  <c r="U9" i="82"/>
  <c r="U13" i="82"/>
  <c r="U17" i="82"/>
  <c r="U21" i="82"/>
  <c r="U30" i="82"/>
  <c r="U34" i="82"/>
  <c r="U38" i="82"/>
  <c r="U47" i="82"/>
  <c r="U51" i="82"/>
  <c r="U55" i="82"/>
  <c r="U59" i="82"/>
  <c r="T11" i="83"/>
  <c r="T28" i="81"/>
  <c r="T66" i="81"/>
  <c r="T13" i="77"/>
  <c r="T36" i="75"/>
  <c r="U16" i="82"/>
  <c r="T16" i="80"/>
  <c r="T24" i="80"/>
  <c r="T35" i="80"/>
  <c r="T43" i="80"/>
  <c r="T51" i="80"/>
  <c r="T62" i="80"/>
  <c r="U20" i="82"/>
  <c r="T15" i="80"/>
  <c r="T23" i="80"/>
  <c r="T34" i="80"/>
  <c r="T42" i="80"/>
  <c r="T50" i="80"/>
  <c r="T61" i="80"/>
  <c r="T69" i="80"/>
  <c r="V9" i="79"/>
  <c r="V13" i="79"/>
  <c r="V17" i="79"/>
  <c r="V21" i="79"/>
  <c r="V25" i="79"/>
  <c r="V29" i="79"/>
  <c r="V33" i="79"/>
  <c r="V37" i="79"/>
  <c r="V44" i="79"/>
  <c r="V48" i="79"/>
  <c r="V52" i="79"/>
  <c r="T14" i="80"/>
  <c r="T22" i="80"/>
  <c r="T33" i="80"/>
  <c r="T41" i="80"/>
  <c r="T49" i="80"/>
  <c r="T60" i="80"/>
  <c r="T68" i="80"/>
  <c r="T9" i="80"/>
  <c r="U46" i="82"/>
  <c r="T13" i="80"/>
  <c r="T21" i="80"/>
  <c r="T32" i="80"/>
  <c r="T40" i="80"/>
  <c r="T48" i="80"/>
  <c r="T59" i="80"/>
  <c r="U50" i="82"/>
  <c r="T12" i="80"/>
  <c r="T20" i="80"/>
  <c r="T28" i="80"/>
  <c r="T39" i="80"/>
  <c r="T47" i="80"/>
  <c r="T58" i="80"/>
  <c r="T66" i="80"/>
  <c r="T74" i="80"/>
  <c r="U29" i="82"/>
  <c r="U54" i="82"/>
  <c r="T11" i="80"/>
  <c r="T19" i="80"/>
  <c r="T27" i="80"/>
  <c r="T38" i="80"/>
  <c r="T46" i="80"/>
  <c r="T57" i="80"/>
  <c r="T65" i="80"/>
  <c r="T73" i="80"/>
  <c r="V11" i="79"/>
  <c r="V15" i="79"/>
  <c r="V19" i="79"/>
  <c r="V23" i="79"/>
  <c r="V31" i="79"/>
  <c r="V35" i="79"/>
  <c r="V39" i="79"/>
  <c r="V46" i="79"/>
  <c r="V50" i="79"/>
  <c r="U8" i="82"/>
  <c r="U33" i="82"/>
  <c r="U58" i="82"/>
  <c r="T10" i="80"/>
  <c r="T18" i="80"/>
  <c r="T26" i="80"/>
  <c r="T37" i="80"/>
  <c r="T45" i="80"/>
  <c r="T56" i="80"/>
  <c r="T64" i="80"/>
  <c r="T72" i="80"/>
  <c r="U12" i="82"/>
  <c r="U37" i="82"/>
  <c r="T17" i="80"/>
  <c r="T25" i="80"/>
  <c r="T36" i="80"/>
  <c r="T44" i="80"/>
  <c r="T55" i="80"/>
  <c r="T63" i="80"/>
  <c r="T71" i="80"/>
  <c r="V10" i="79"/>
  <c r="V14" i="79"/>
  <c r="V18" i="79"/>
  <c r="V22" i="79"/>
  <c r="V26" i="79"/>
  <c r="V30" i="79"/>
  <c r="V34" i="79"/>
  <c r="V38" i="79"/>
  <c r="V45" i="79"/>
  <c r="V49" i="79"/>
  <c r="V36" i="79"/>
  <c r="V40" i="79"/>
  <c r="V56" i="79"/>
  <c r="V60" i="79"/>
  <c r="V64" i="79"/>
  <c r="V68" i="79"/>
  <c r="V72" i="79"/>
  <c r="V79" i="79"/>
  <c r="V83" i="79"/>
  <c r="V87" i="79"/>
  <c r="V91" i="79"/>
  <c r="V95" i="79"/>
  <c r="V99" i="79"/>
  <c r="V103" i="79"/>
  <c r="V107" i="79"/>
  <c r="V10" i="78"/>
  <c r="V14" i="78"/>
  <c r="V18" i="78"/>
  <c r="V22" i="78"/>
  <c r="V26" i="78"/>
  <c r="V30" i="78"/>
  <c r="V34" i="78"/>
  <c r="V38" i="78"/>
  <c r="V45" i="78"/>
  <c r="V49" i="78"/>
  <c r="V53" i="78"/>
  <c r="V57" i="78"/>
  <c r="V61" i="78"/>
  <c r="V65" i="78"/>
  <c r="V47" i="79"/>
  <c r="V51" i="79"/>
  <c r="V55" i="79"/>
  <c r="V59" i="79"/>
  <c r="V67" i="79"/>
  <c r="V71" i="79"/>
  <c r="V75" i="79"/>
  <c r="V82" i="79"/>
  <c r="V86" i="79"/>
  <c r="V90" i="79"/>
  <c r="V94" i="79"/>
  <c r="V102" i="79"/>
  <c r="V106" i="79"/>
  <c r="V110" i="79"/>
  <c r="V9" i="78"/>
  <c r="V13" i="78"/>
  <c r="V17" i="78"/>
  <c r="V21" i="78"/>
  <c r="V25" i="78"/>
  <c r="V29" i="78"/>
  <c r="V33" i="78"/>
  <c r="V37" i="78"/>
  <c r="V44" i="78"/>
  <c r="V12" i="79"/>
  <c r="T70" i="80"/>
  <c r="V16" i="79"/>
  <c r="V54" i="79"/>
  <c r="V58" i="79"/>
  <c r="V66" i="79"/>
  <c r="V70" i="79"/>
  <c r="V74" i="79"/>
  <c r="V81" i="79"/>
  <c r="V85" i="79"/>
  <c r="V89" i="79"/>
  <c r="V93" i="79"/>
  <c r="V101" i="79"/>
  <c r="V105" i="79"/>
  <c r="V109" i="79"/>
  <c r="V12" i="78"/>
  <c r="V16" i="78"/>
  <c r="V20" i="78"/>
  <c r="V24" i="78"/>
  <c r="V32" i="78"/>
  <c r="V36" i="78"/>
  <c r="V40" i="78"/>
  <c r="V47" i="78"/>
  <c r="V51" i="78"/>
  <c r="V55" i="78"/>
  <c r="V59" i="78"/>
  <c r="V67" i="78"/>
  <c r="T67" i="80"/>
  <c r="V20" i="79"/>
  <c r="V24" i="79"/>
  <c r="V32" i="79"/>
  <c r="V53" i="79"/>
  <c r="V57" i="79"/>
  <c r="V61" i="79"/>
  <c r="V65" i="79"/>
  <c r="V69" i="79"/>
  <c r="V73" i="79"/>
  <c r="V80" i="79"/>
  <c r="V84" i="79"/>
  <c r="V88" i="79"/>
  <c r="V92" i="79"/>
  <c r="V96" i="79"/>
  <c r="V100" i="79"/>
  <c r="V104" i="79"/>
  <c r="V108" i="79"/>
  <c r="V11" i="78"/>
  <c r="V15" i="78"/>
  <c r="V19" i="78"/>
  <c r="V23" i="78"/>
  <c r="V31" i="78"/>
  <c r="V35" i="78"/>
  <c r="V39" i="78"/>
  <c r="V46" i="78"/>
  <c r="V50" i="78"/>
  <c r="V54" i="78"/>
  <c r="V58" i="78"/>
  <c r="V66" i="78"/>
  <c r="Q12" i="72"/>
  <c r="R9" i="72"/>
  <c r="U13" i="72"/>
  <c r="T10" i="72"/>
  <c r="Q14" i="74"/>
  <c r="T14" i="74"/>
  <c r="R13" i="74"/>
  <c r="V11" i="74"/>
  <c r="T10" i="74"/>
  <c r="R9" i="74"/>
  <c r="X54" i="73"/>
  <c r="W53" i="73"/>
  <c r="V52" i="73"/>
  <c r="U51" i="73"/>
  <c r="T50" i="73"/>
  <c r="S49" i="73"/>
  <c r="X46" i="73"/>
  <c r="W45" i="73"/>
  <c r="V44" i="73"/>
  <c r="U43" i="73"/>
  <c r="T42" i="73"/>
  <c r="S38" i="73"/>
  <c r="X35" i="73"/>
  <c r="W34" i="73"/>
  <c r="V33" i="73"/>
  <c r="U32" i="73"/>
  <c r="T31" i="73"/>
  <c r="S30" i="73"/>
  <c r="X27" i="73"/>
  <c r="W26" i="73"/>
  <c r="V25" i="73"/>
  <c r="U21" i="73"/>
  <c r="T20" i="73"/>
  <c r="S19" i="73"/>
  <c r="X16" i="73"/>
  <c r="W15" i="73"/>
  <c r="V14" i="73"/>
  <c r="U13" i="73"/>
  <c r="T12" i="73"/>
  <c r="S11" i="73"/>
  <c r="S21" i="76"/>
  <c r="S12" i="76"/>
  <c r="T21" i="76"/>
  <c r="X19" i="76"/>
  <c r="V18" i="76"/>
  <c r="T17" i="76"/>
  <c r="X14" i="76"/>
  <c r="V13" i="76"/>
  <c r="T12" i="76"/>
  <c r="X10" i="76"/>
  <c r="V9" i="76"/>
  <c r="U106" i="78"/>
  <c r="U96" i="78"/>
  <c r="U88" i="78"/>
  <c r="U80" i="78"/>
  <c r="U69" i="78"/>
  <c r="U59" i="78"/>
  <c r="U51" i="78"/>
  <c r="U40" i="78"/>
  <c r="U32" i="78"/>
  <c r="U22" i="78"/>
  <c r="U14" i="78"/>
  <c r="X110" i="78"/>
  <c r="V109" i="78"/>
  <c r="Z107" i="78"/>
  <c r="X106" i="78"/>
  <c r="V105" i="78"/>
  <c r="Z103" i="78"/>
  <c r="X102" i="78"/>
  <c r="V101" i="78"/>
  <c r="Z99" i="78"/>
  <c r="Z97" i="78"/>
  <c r="Z95" i="78"/>
  <c r="X94" i="78"/>
  <c r="V93" i="78"/>
  <c r="Z91" i="78"/>
  <c r="X90" i="78"/>
  <c r="V89" i="78"/>
  <c r="Z87" i="78"/>
  <c r="X86" i="78"/>
  <c r="V85" i="78"/>
  <c r="Z83" i="78"/>
  <c r="X82" i="78"/>
  <c r="V81" i="78"/>
  <c r="Z79" i="78"/>
  <c r="X75" i="78"/>
  <c r="V74" i="78"/>
  <c r="Z72" i="78"/>
  <c r="X71" i="78"/>
  <c r="V70" i="78"/>
  <c r="Z68" i="78"/>
  <c r="X67" i="78"/>
  <c r="V56" i="78"/>
  <c r="X49" i="78"/>
  <c r="V11" i="72"/>
  <c r="S14" i="74"/>
  <c r="U11" i="74"/>
  <c r="S10" i="74"/>
  <c r="S8" i="73"/>
  <c r="X55" i="73"/>
  <c r="W54" i="73"/>
  <c r="V53" i="73"/>
  <c r="U52" i="73"/>
  <c r="T51" i="73"/>
  <c r="S50" i="73"/>
  <c r="X47" i="73"/>
  <c r="W46" i="73"/>
  <c r="V45" i="73"/>
  <c r="U44" i="73"/>
  <c r="T43" i="73"/>
  <c r="S42" i="73"/>
  <c r="X36" i="73"/>
  <c r="W35" i="73"/>
  <c r="V34" i="73"/>
  <c r="U33" i="73"/>
  <c r="T32" i="73"/>
  <c r="S31" i="73"/>
  <c r="X28" i="73"/>
  <c r="W27" i="73"/>
  <c r="V26" i="73"/>
  <c r="U25" i="73"/>
  <c r="T21" i="73"/>
  <c r="S20" i="73"/>
  <c r="X17" i="73"/>
  <c r="W16" i="73"/>
  <c r="U14" i="73"/>
  <c r="T13" i="73"/>
  <c r="S12" i="73"/>
  <c r="X9" i="73"/>
  <c r="S20" i="76"/>
  <c r="S11" i="76"/>
  <c r="W19" i="76"/>
  <c r="U18" i="76"/>
  <c r="W14" i="76"/>
  <c r="U13" i="76"/>
  <c r="W10" i="76"/>
  <c r="U9" i="76"/>
  <c r="U105" i="78"/>
  <c r="U95" i="78"/>
  <c r="U87" i="78"/>
  <c r="U79" i="78"/>
  <c r="U68" i="78"/>
  <c r="U58" i="78"/>
  <c r="U50" i="78"/>
  <c r="U39" i="78"/>
  <c r="U31" i="78"/>
  <c r="U21" i="78"/>
  <c r="U13" i="78"/>
  <c r="W110" i="78"/>
  <c r="Y107" i="78"/>
  <c r="W106" i="78"/>
  <c r="Y103" i="78"/>
  <c r="W102" i="78"/>
  <c r="Y99" i="78"/>
  <c r="Y95" i="78"/>
  <c r="W94" i="78"/>
  <c r="Y91" i="78"/>
  <c r="W90" i="78"/>
  <c r="Y87" i="78"/>
  <c r="W86" i="78"/>
  <c r="Y83" i="78"/>
  <c r="W82" i="78"/>
  <c r="Y79" i="78"/>
  <c r="W75" i="78"/>
  <c r="Y72" i="78"/>
  <c r="W71" i="78"/>
  <c r="Y68" i="78"/>
  <c r="V64" i="78"/>
  <c r="Y59" i="78"/>
  <c r="V52" i="78"/>
  <c r="U10" i="83"/>
  <c r="U14" i="83"/>
  <c r="U18" i="83"/>
  <c r="U27" i="83"/>
  <c r="U31" i="83"/>
  <c r="U35" i="83"/>
  <c r="U9" i="83"/>
  <c r="U13" i="83"/>
  <c r="U8" i="83"/>
  <c r="U12" i="83"/>
  <c r="U16" i="83"/>
  <c r="U20" i="83"/>
  <c r="U29" i="83"/>
  <c r="U33" i="83"/>
  <c r="U37" i="83"/>
  <c r="U11" i="83"/>
  <c r="U15" i="83"/>
  <c r="U47" i="83"/>
  <c r="U51" i="83"/>
  <c r="U55" i="83"/>
  <c r="U59" i="83"/>
  <c r="U12" i="81"/>
  <c r="U16" i="81"/>
  <c r="U20" i="81"/>
  <c r="U24" i="81"/>
  <c r="U28" i="81"/>
  <c r="U35" i="81"/>
  <c r="U39" i="81"/>
  <c r="U43" i="81"/>
  <c r="U47" i="81"/>
  <c r="U51" i="81"/>
  <c r="U58" i="81"/>
  <c r="U62" i="81"/>
  <c r="U66" i="81"/>
  <c r="U19" i="83"/>
  <c r="U32" i="83"/>
  <c r="U38" i="83"/>
  <c r="U46" i="83"/>
  <c r="U50" i="83"/>
  <c r="U54" i="83"/>
  <c r="U58" i="83"/>
  <c r="U11" i="81"/>
  <c r="U15" i="81"/>
  <c r="U19" i="81"/>
  <c r="U23" i="81"/>
  <c r="U27" i="81"/>
  <c r="U34" i="81"/>
  <c r="U38" i="81"/>
  <c r="U42" i="81"/>
  <c r="U46" i="81"/>
  <c r="U50" i="81"/>
  <c r="U57" i="81"/>
  <c r="U61" i="81"/>
  <c r="U65" i="81"/>
  <c r="U69" i="81"/>
  <c r="U73" i="81"/>
  <c r="U9" i="77"/>
  <c r="U13" i="77"/>
  <c r="U18" i="77"/>
  <c r="U22" i="77"/>
  <c r="U25" i="77"/>
  <c r="U27" i="77"/>
  <c r="U17" i="83"/>
  <c r="U30" i="83"/>
  <c r="U40" i="83"/>
  <c r="U49" i="83"/>
  <c r="U53" i="83"/>
  <c r="U57" i="83"/>
  <c r="U10" i="81"/>
  <c r="U14" i="81"/>
  <c r="U18" i="81"/>
  <c r="U22" i="81"/>
  <c r="U26" i="81"/>
  <c r="U33" i="81"/>
  <c r="U37" i="81"/>
  <c r="U41" i="81"/>
  <c r="U45" i="81"/>
  <c r="U49" i="81"/>
  <c r="U56" i="81"/>
  <c r="U60" i="81"/>
  <c r="U64" i="81"/>
  <c r="U36" i="83"/>
  <c r="U11" i="75"/>
  <c r="U15" i="75"/>
  <c r="U19" i="75"/>
  <c r="U26" i="75"/>
  <c r="U30" i="75"/>
  <c r="U21" i="83"/>
  <c r="U39" i="83"/>
  <c r="U48" i="83"/>
  <c r="U52" i="83"/>
  <c r="U56" i="83"/>
  <c r="U9" i="81"/>
  <c r="U13" i="81"/>
  <c r="U17" i="81"/>
  <c r="U21" i="81"/>
  <c r="U25" i="81"/>
  <c r="U32" i="81"/>
  <c r="U36" i="81"/>
  <c r="U40" i="81"/>
  <c r="U44" i="81"/>
  <c r="U48" i="81"/>
  <c r="U55" i="81"/>
  <c r="U59" i="81"/>
  <c r="U63" i="81"/>
  <c r="U67" i="81"/>
  <c r="U71" i="81"/>
  <c r="U11" i="77"/>
  <c r="U16" i="77"/>
  <c r="U20" i="77"/>
  <c r="U26" i="77"/>
  <c r="U36" i="75"/>
  <c r="U8" i="75"/>
  <c r="U10" i="75"/>
  <c r="U12" i="75"/>
  <c r="U14" i="75"/>
  <c r="U16" i="75"/>
  <c r="U18" i="75"/>
  <c r="U20" i="75"/>
  <c r="U25" i="75"/>
  <c r="U32" i="75"/>
  <c r="U43" i="75"/>
  <c r="U47" i="75"/>
  <c r="U51" i="75"/>
  <c r="U55" i="75"/>
  <c r="V8" i="82"/>
  <c r="V12" i="82"/>
  <c r="V16" i="82"/>
  <c r="V20" i="82"/>
  <c r="V29" i="82"/>
  <c r="V33" i="82"/>
  <c r="V37" i="82"/>
  <c r="V46" i="82"/>
  <c r="V50" i="82"/>
  <c r="V54" i="82"/>
  <c r="V58" i="82"/>
  <c r="U70" i="81"/>
  <c r="U27" i="75"/>
  <c r="U35" i="75"/>
  <c r="U10" i="77"/>
  <c r="U29" i="75"/>
  <c r="U42" i="75"/>
  <c r="U46" i="75"/>
  <c r="U50" i="75"/>
  <c r="U54" i="75"/>
  <c r="U68" i="81"/>
  <c r="U12" i="77"/>
  <c r="U14" i="77"/>
  <c r="U34" i="75"/>
  <c r="U38" i="75"/>
  <c r="U74" i="81"/>
  <c r="U17" i="77"/>
  <c r="U19" i="77"/>
  <c r="U9" i="75"/>
  <c r="U13" i="75"/>
  <c r="U17" i="75"/>
  <c r="U21" i="75"/>
  <c r="U31" i="75"/>
  <c r="U45" i="75"/>
  <c r="U49" i="75"/>
  <c r="U53" i="75"/>
  <c r="V10" i="82"/>
  <c r="V14" i="82"/>
  <c r="V18" i="82"/>
  <c r="V27" i="82"/>
  <c r="V31" i="82"/>
  <c r="V35" i="82"/>
  <c r="V39" i="82"/>
  <c r="V48" i="82"/>
  <c r="V52" i="82"/>
  <c r="V56" i="82"/>
  <c r="U21" i="77"/>
  <c r="U23" i="77"/>
  <c r="U28" i="75"/>
  <c r="U33" i="75"/>
  <c r="U37" i="75"/>
  <c r="U28" i="83"/>
  <c r="U34" i="83"/>
  <c r="U72" i="81"/>
  <c r="U44" i="75"/>
  <c r="U48" i="75"/>
  <c r="U52" i="75"/>
  <c r="U56" i="75"/>
  <c r="V9" i="82"/>
  <c r="V13" i="82"/>
  <c r="V17" i="82"/>
  <c r="V21" i="82"/>
  <c r="V30" i="82"/>
  <c r="V34" i="82"/>
  <c r="V38" i="82"/>
  <c r="V47" i="82"/>
  <c r="V51" i="82"/>
  <c r="V55" i="82"/>
  <c r="V59" i="82"/>
  <c r="U17" i="80"/>
  <c r="U25" i="80"/>
  <c r="U36" i="80"/>
  <c r="U44" i="80"/>
  <c r="U55" i="80"/>
  <c r="U63" i="80"/>
  <c r="U16" i="80"/>
  <c r="U24" i="80"/>
  <c r="U35" i="80"/>
  <c r="U43" i="80"/>
  <c r="U51" i="80"/>
  <c r="U62" i="80"/>
  <c r="U70" i="80"/>
  <c r="V49" i="82"/>
  <c r="U15" i="80"/>
  <c r="U23" i="80"/>
  <c r="U34" i="80"/>
  <c r="U42" i="80"/>
  <c r="U50" i="80"/>
  <c r="U61" i="80"/>
  <c r="U69" i="80"/>
  <c r="W9" i="79"/>
  <c r="W13" i="79"/>
  <c r="W17" i="79"/>
  <c r="W21" i="79"/>
  <c r="W25" i="79"/>
  <c r="W29" i="79"/>
  <c r="W33" i="79"/>
  <c r="W37" i="79"/>
  <c r="W44" i="79"/>
  <c r="W48" i="79"/>
  <c r="W52" i="79"/>
  <c r="V28" i="82"/>
  <c r="V53" i="82"/>
  <c r="U14" i="80"/>
  <c r="U22" i="80"/>
  <c r="U33" i="80"/>
  <c r="U41" i="80"/>
  <c r="U49" i="80"/>
  <c r="U60" i="80"/>
  <c r="V32" i="82"/>
  <c r="V57" i="82"/>
  <c r="U13" i="80"/>
  <c r="U21" i="80"/>
  <c r="U32" i="80"/>
  <c r="U40" i="80"/>
  <c r="U48" i="80"/>
  <c r="U59" i="80"/>
  <c r="U67" i="80"/>
  <c r="W12" i="79"/>
  <c r="W16" i="79"/>
  <c r="W20" i="79"/>
  <c r="W24" i="79"/>
  <c r="W32" i="79"/>
  <c r="W36" i="79"/>
  <c r="W40" i="79"/>
  <c r="W47" i="79"/>
  <c r="W51" i="79"/>
  <c r="V11" i="82"/>
  <c r="V36" i="82"/>
  <c r="U12" i="80"/>
  <c r="U20" i="80"/>
  <c r="U28" i="80"/>
  <c r="U39" i="80"/>
  <c r="U47" i="80"/>
  <c r="U58" i="80"/>
  <c r="U66" i="80"/>
  <c r="U74" i="80"/>
  <c r="V15" i="82"/>
  <c r="V40" i="82"/>
  <c r="U11" i="80"/>
  <c r="U19" i="80"/>
  <c r="U27" i="80"/>
  <c r="U38" i="80"/>
  <c r="U46" i="80"/>
  <c r="U57" i="80"/>
  <c r="U65" i="80"/>
  <c r="U73" i="80"/>
  <c r="W11" i="79"/>
  <c r="W15" i="79"/>
  <c r="W19" i="79"/>
  <c r="W23" i="79"/>
  <c r="W31" i="79"/>
  <c r="W35" i="79"/>
  <c r="W39" i="79"/>
  <c r="W46" i="79"/>
  <c r="W50" i="79"/>
  <c r="V19" i="82"/>
  <c r="U10" i="80"/>
  <c r="U18" i="80"/>
  <c r="U26" i="80"/>
  <c r="U37" i="80"/>
  <c r="U45" i="80"/>
  <c r="U56" i="80"/>
  <c r="U64" i="80"/>
  <c r="U72" i="80"/>
  <c r="U68" i="80"/>
  <c r="U71" i="80"/>
  <c r="W14" i="79"/>
  <c r="W53" i="79"/>
  <c r="W57" i="79"/>
  <c r="W61" i="79"/>
  <c r="W65" i="79"/>
  <c r="W69" i="79"/>
  <c r="W73" i="79"/>
  <c r="W80" i="79"/>
  <c r="W84" i="79"/>
  <c r="W88" i="79"/>
  <c r="W92" i="79"/>
  <c r="W96" i="79"/>
  <c r="W100" i="79"/>
  <c r="W104" i="79"/>
  <c r="W108" i="79"/>
  <c r="W11" i="78"/>
  <c r="W15" i="78"/>
  <c r="W19" i="78"/>
  <c r="W23" i="78"/>
  <c r="W31" i="78"/>
  <c r="W35" i="78"/>
  <c r="W39" i="78"/>
  <c r="W18" i="79"/>
  <c r="U9" i="80"/>
  <c r="W22" i="79"/>
  <c r="W30" i="79"/>
  <c r="W56" i="79"/>
  <c r="W60" i="79"/>
  <c r="W64" i="79"/>
  <c r="W68" i="79"/>
  <c r="W72" i="79"/>
  <c r="W79" i="79"/>
  <c r="W83" i="79"/>
  <c r="W87" i="79"/>
  <c r="W91" i="79"/>
  <c r="W95" i="79"/>
  <c r="W99" i="79"/>
  <c r="W103" i="79"/>
  <c r="W107" i="79"/>
  <c r="W10" i="78"/>
  <c r="W14" i="78"/>
  <c r="W18" i="78"/>
  <c r="W22" i="78"/>
  <c r="W26" i="78"/>
  <c r="W30" i="78"/>
  <c r="W34" i="78"/>
  <c r="W38" i="78"/>
  <c r="W45" i="78"/>
  <c r="W49" i="78"/>
  <c r="W53" i="78"/>
  <c r="W57" i="78"/>
  <c r="W61" i="78"/>
  <c r="W65" i="78"/>
  <c r="W26" i="79"/>
  <c r="W34" i="79"/>
  <c r="W38" i="79"/>
  <c r="W55" i="79"/>
  <c r="W59" i="79"/>
  <c r="W67" i="79"/>
  <c r="W71" i="79"/>
  <c r="W75" i="79"/>
  <c r="W82" i="79"/>
  <c r="W86" i="79"/>
  <c r="W90" i="79"/>
  <c r="W94" i="79"/>
  <c r="W102" i="79"/>
  <c r="W106" i="79"/>
  <c r="W110" i="79"/>
  <c r="W9" i="78"/>
  <c r="W13" i="78"/>
  <c r="W17" i="78"/>
  <c r="W21" i="78"/>
  <c r="W25" i="78"/>
  <c r="W29" i="78"/>
  <c r="W33" i="78"/>
  <c r="W37" i="78"/>
  <c r="W44" i="78"/>
  <c r="W48" i="78"/>
  <c r="W52" i="78"/>
  <c r="W56" i="78"/>
  <c r="W60" i="78"/>
  <c r="W64" i="78"/>
  <c r="W45" i="79"/>
  <c r="W49" i="79"/>
  <c r="W54" i="79"/>
  <c r="W58" i="79"/>
  <c r="W66" i="79"/>
  <c r="W70" i="79"/>
  <c r="W74" i="79"/>
  <c r="W81" i="79"/>
  <c r="W85" i="79"/>
  <c r="W89" i="79"/>
  <c r="W93" i="79"/>
  <c r="W101" i="79"/>
  <c r="W105" i="79"/>
  <c r="W109" i="79"/>
  <c r="W12" i="78"/>
  <c r="W16" i="78"/>
  <c r="W20" i="78"/>
  <c r="W24" i="78"/>
  <c r="W32" i="78"/>
  <c r="W36" i="78"/>
  <c r="W40" i="78"/>
  <c r="W47" i="78"/>
  <c r="W51" i="78"/>
  <c r="W55" i="78"/>
  <c r="W59" i="78"/>
  <c r="W10" i="79"/>
  <c r="S10" i="72"/>
  <c r="P8" i="95"/>
  <c r="P8" i="94"/>
  <c r="Q9" i="93"/>
  <c r="P9" i="95"/>
  <c r="P11" i="95"/>
  <c r="P13" i="95"/>
  <c r="P15" i="95"/>
  <c r="P17" i="95"/>
  <c r="P19" i="95"/>
  <c r="P21" i="95"/>
  <c r="P23" i="95"/>
  <c r="P28" i="95"/>
  <c r="P30" i="95"/>
  <c r="P32" i="95"/>
  <c r="P34" i="95"/>
  <c r="P36" i="95"/>
  <c r="P38" i="95"/>
  <c r="P40" i="95"/>
  <c r="P42" i="95"/>
  <c r="P47" i="95"/>
  <c r="P49" i="95"/>
  <c r="P51" i="95"/>
  <c r="P53" i="95"/>
  <c r="P55" i="95"/>
  <c r="P57" i="95"/>
  <c r="P59" i="95"/>
  <c r="P61" i="95"/>
  <c r="P9" i="94"/>
  <c r="P11" i="94"/>
  <c r="P13" i="94"/>
  <c r="P15" i="94"/>
  <c r="P17" i="94"/>
  <c r="P19" i="94"/>
  <c r="P21" i="94"/>
  <c r="P23" i="94"/>
  <c r="P28" i="94"/>
  <c r="P30" i="94"/>
  <c r="P27" i="95"/>
  <c r="P46" i="95"/>
  <c r="P27" i="94"/>
  <c r="P35" i="94"/>
  <c r="P38" i="94"/>
  <c r="P54" i="94"/>
  <c r="P57" i="94"/>
  <c r="Q11" i="93"/>
  <c r="Q14" i="93"/>
  <c r="Q27" i="93"/>
  <c r="Q33" i="93"/>
  <c r="Q45" i="93"/>
  <c r="Q48" i="93"/>
  <c r="Q60" i="93"/>
  <c r="Q67" i="93"/>
  <c r="P15" i="92"/>
  <c r="P17" i="92"/>
  <c r="P19" i="92"/>
  <c r="P21" i="92"/>
  <c r="P23" i="92"/>
  <c r="P25" i="92"/>
  <c r="P27" i="92"/>
  <c r="P32" i="92"/>
  <c r="P34" i="92"/>
  <c r="P36" i="92"/>
  <c r="P14" i="95"/>
  <c r="P33" i="95"/>
  <c r="P52" i="95"/>
  <c r="P14" i="94"/>
  <c r="P32" i="94"/>
  <c r="P48" i="94"/>
  <c r="P51" i="94"/>
  <c r="Q21" i="93"/>
  <c r="Q24" i="93"/>
  <c r="Q40" i="93"/>
  <c r="Q58" i="93"/>
  <c r="Q65" i="93"/>
  <c r="Q74" i="93"/>
  <c r="P13" i="92"/>
  <c r="P20" i="95"/>
  <c r="P39" i="95"/>
  <c r="P58" i="95"/>
  <c r="P20" i="94"/>
  <c r="P39" i="94"/>
  <c r="P42" i="94"/>
  <c r="P58" i="94"/>
  <c r="P61" i="94"/>
  <c r="Q15" i="93"/>
  <c r="Q18" i="93"/>
  <c r="Q34" i="93"/>
  <c r="Q37" i="93"/>
  <c r="Q43" i="93"/>
  <c r="Q46" i="93"/>
  <c r="Q56" i="93"/>
  <c r="Q63" i="93"/>
  <c r="Q72" i="93"/>
  <c r="P11" i="92"/>
  <c r="P10" i="95"/>
  <c r="P29" i="95"/>
  <c r="P48" i="95"/>
  <c r="P10" i="94"/>
  <c r="P29" i="94"/>
  <c r="P33" i="94"/>
  <c r="P36" i="94"/>
  <c r="P52" i="94"/>
  <c r="P55" i="94"/>
  <c r="Q12" i="93"/>
  <c r="Q25" i="93"/>
  <c r="Q28" i="93"/>
  <c r="Q51" i="93"/>
  <c r="Q61" i="93"/>
  <c r="Q70" i="93"/>
  <c r="P16" i="95"/>
  <c r="P35" i="95"/>
  <c r="P54" i="95"/>
  <c r="P16" i="94"/>
  <c r="P46" i="94"/>
  <c r="P49" i="94"/>
  <c r="Q19" i="93"/>
  <c r="Q22" i="93"/>
  <c r="Q38" i="93"/>
  <c r="Q41" i="93"/>
  <c r="Q44" i="93"/>
  <c r="Q49" i="93"/>
  <c r="Q59" i="93"/>
  <c r="Q68" i="93"/>
  <c r="P16" i="92"/>
  <c r="P18" i="92"/>
  <c r="P20" i="92"/>
  <c r="P22" i="92"/>
  <c r="P24" i="92"/>
  <c r="P26" i="92"/>
  <c r="P28" i="92"/>
  <c r="P33" i="92"/>
  <c r="P35" i="92"/>
  <c r="P37" i="92"/>
  <c r="P39" i="92"/>
  <c r="P41" i="92"/>
  <c r="P43" i="92"/>
  <c r="P45" i="92"/>
  <c r="P47" i="92"/>
  <c r="P49" i="92"/>
  <c r="P51" i="92"/>
  <c r="P56" i="92"/>
  <c r="P58" i="92"/>
  <c r="P60" i="92"/>
  <c r="P62" i="92"/>
  <c r="P64" i="92"/>
  <c r="P66" i="92"/>
  <c r="P68" i="92"/>
  <c r="P70" i="92"/>
  <c r="P72" i="92"/>
  <c r="P74" i="92"/>
  <c r="P10" i="91"/>
  <c r="P12" i="91"/>
  <c r="P14" i="91"/>
  <c r="P16" i="91"/>
  <c r="P18" i="91"/>
  <c r="P20" i="91"/>
  <c r="P22" i="91"/>
  <c r="P24" i="91"/>
  <c r="P26" i="91"/>
  <c r="P29" i="91"/>
  <c r="P31" i="91"/>
  <c r="P33" i="91"/>
  <c r="P35" i="91"/>
  <c r="P37" i="91"/>
  <c r="P39" i="91"/>
  <c r="P44" i="91"/>
  <c r="P46" i="91"/>
  <c r="P48" i="91"/>
  <c r="P50" i="91"/>
  <c r="P52" i="91"/>
  <c r="P54" i="91"/>
  <c r="P56" i="91"/>
  <c r="P58" i="91"/>
  <c r="P60" i="91"/>
  <c r="P65" i="91"/>
  <c r="P67" i="91"/>
  <c r="P69" i="91"/>
  <c r="P71" i="91"/>
  <c r="P73" i="91"/>
  <c r="P75" i="91"/>
  <c r="P80" i="91"/>
  <c r="P82" i="91"/>
  <c r="P22" i="95"/>
  <c r="P41" i="95"/>
  <c r="P60" i="95"/>
  <c r="P22" i="94"/>
  <c r="P37" i="94"/>
  <c r="P40" i="94"/>
  <c r="P56" i="94"/>
  <c r="P59" i="94"/>
  <c r="Q13" i="93"/>
  <c r="Q16" i="93"/>
  <c r="Q32" i="93"/>
  <c r="Q35" i="93"/>
  <c r="Q57" i="93"/>
  <c r="Q66" i="93"/>
  <c r="Q73" i="93"/>
  <c r="P14" i="92"/>
  <c r="P12" i="95"/>
  <c r="P31" i="95"/>
  <c r="P50" i="95"/>
  <c r="P12" i="94"/>
  <c r="P31" i="94"/>
  <c r="P34" i="94"/>
  <c r="P50" i="94"/>
  <c r="P53" i="94"/>
  <c r="Q10" i="93"/>
  <c r="Q23" i="93"/>
  <c r="Q26" i="93"/>
  <c r="Q42" i="93"/>
  <c r="Q47" i="93"/>
  <c r="Q55" i="93"/>
  <c r="Q64" i="93"/>
  <c r="Q71" i="93"/>
  <c r="P12" i="92"/>
  <c r="P18" i="95"/>
  <c r="P37" i="95"/>
  <c r="P56" i="95"/>
  <c r="P18" i="94"/>
  <c r="P41" i="94"/>
  <c r="P47" i="94"/>
  <c r="P60" i="94"/>
  <c r="Q17" i="93"/>
  <c r="Q20" i="93"/>
  <c r="Q36" i="93"/>
  <c r="Q39" i="93"/>
  <c r="Q50" i="93"/>
  <c r="Q62" i="93"/>
  <c r="Q69" i="93"/>
  <c r="P10" i="92"/>
  <c r="P44" i="92"/>
  <c r="P63" i="92"/>
  <c r="P40" i="91"/>
  <c r="P59" i="91"/>
  <c r="P79" i="91"/>
  <c r="P50" i="92"/>
  <c r="P69" i="92"/>
  <c r="P13" i="91"/>
  <c r="P34" i="91"/>
  <c r="P53" i="91"/>
  <c r="P70" i="91"/>
  <c r="P87" i="91"/>
  <c r="P89" i="91"/>
  <c r="P91" i="91"/>
  <c r="P93" i="91"/>
  <c r="P95" i="91"/>
  <c r="P100" i="91"/>
  <c r="P102" i="91"/>
  <c r="P104" i="91"/>
  <c r="P106" i="91"/>
  <c r="P108" i="91"/>
  <c r="P110" i="91"/>
  <c r="P9" i="91"/>
  <c r="P14" i="89"/>
  <c r="P22" i="89"/>
  <c r="P40" i="92"/>
  <c r="P59" i="92"/>
  <c r="P19" i="91"/>
  <c r="P23" i="91"/>
  <c r="P47" i="91"/>
  <c r="P64" i="91"/>
  <c r="P85" i="91"/>
  <c r="P10" i="90"/>
  <c r="P12" i="90"/>
  <c r="P14" i="90"/>
  <c r="P16" i="90"/>
  <c r="P18" i="90"/>
  <c r="P20" i="90"/>
  <c r="P22" i="90"/>
  <c r="P24" i="90"/>
  <c r="P26" i="90"/>
  <c r="P29" i="90"/>
  <c r="P31" i="90"/>
  <c r="P33" i="90"/>
  <c r="P35" i="90"/>
  <c r="P37" i="90"/>
  <c r="P39" i="90"/>
  <c r="P44" i="90"/>
  <c r="P46" i="90"/>
  <c r="P48" i="90"/>
  <c r="P50" i="90"/>
  <c r="P52" i="90"/>
  <c r="P54" i="90"/>
  <c r="P56" i="90"/>
  <c r="P58" i="90"/>
  <c r="P60" i="90"/>
  <c r="P65" i="90"/>
  <c r="P67" i="90"/>
  <c r="P69" i="90"/>
  <c r="P71" i="90"/>
  <c r="P73" i="90"/>
  <c r="P75" i="90"/>
  <c r="P80" i="90"/>
  <c r="P82" i="90"/>
  <c r="P84" i="90"/>
  <c r="P86" i="90"/>
  <c r="P88" i="90"/>
  <c r="P90" i="90"/>
  <c r="P92" i="90"/>
  <c r="P94" i="90"/>
  <c r="P96" i="90"/>
  <c r="P99" i="90"/>
  <c r="P101" i="90"/>
  <c r="P103" i="90"/>
  <c r="P105" i="90"/>
  <c r="P107" i="90"/>
  <c r="P109" i="90"/>
  <c r="P15" i="89"/>
  <c r="P24" i="89"/>
  <c r="Q11" i="88"/>
  <c r="Q13" i="88"/>
  <c r="Q16" i="88"/>
  <c r="Q18" i="88"/>
  <c r="P46" i="92"/>
  <c r="P65" i="92"/>
  <c r="P38" i="91"/>
  <c r="P57" i="91"/>
  <c r="P74" i="91"/>
  <c r="P83" i="91"/>
  <c r="P55" i="92"/>
  <c r="P71" i="92"/>
  <c r="P9" i="92"/>
  <c r="P15" i="91"/>
  <c r="P32" i="91"/>
  <c r="P51" i="91"/>
  <c r="P68" i="91"/>
  <c r="P17" i="89"/>
  <c r="P28" i="89"/>
  <c r="P42" i="92"/>
  <c r="P61" i="92"/>
  <c r="P45" i="91"/>
  <c r="P61" i="91"/>
  <c r="P81" i="91"/>
  <c r="P86" i="91"/>
  <c r="P88" i="91"/>
  <c r="P90" i="91"/>
  <c r="P92" i="91"/>
  <c r="P94" i="91"/>
  <c r="P96" i="91"/>
  <c r="P99" i="91"/>
  <c r="P101" i="91"/>
  <c r="P103" i="91"/>
  <c r="P105" i="91"/>
  <c r="P107" i="91"/>
  <c r="P109" i="91"/>
  <c r="P9" i="90"/>
  <c r="P10" i="89"/>
  <c r="P18" i="89"/>
  <c r="P9" i="89"/>
  <c r="P48" i="92"/>
  <c r="P67" i="92"/>
  <c r="P11" i="91"/>
  <c r="P21" i="91"/>
  <c r="P25" i="91"/>
  <c r="P36" i="91"/>
  <c r="P55" i="91"/>
  <c r="P72" i="91"/>
  <c r="P84" i="91"/>
  <c r="P11" i="90"/>
  <c r="P13" i="90"/>
  <c r="P15" i="90"/>
  <c r="P17" i="90"/>
  <c r="P19" i="90"/>
  <c r="P21" i="90"/>
  <c r="P23" i="90"/>
  <c r="P25" i="90"/>
  <c r="P30" i="90"/>
  <c r="P32" i="90"/>
  <c r="P34" i="90"/>
  <c r="P36" i="90"/>
  <c r="P38" i="90"/>
  <c r="P40" i="90"/>
  <c r="P45" i="90"/>
  <c r="P47" i="90"/>
  <c r="P49" i="90"/>
  <c r="P51" i="90"/>
  <c r="P53" i="90"/>
  <c r="P55" i="90"/>
  <c r="P57" i="90"/>
  <c r="P59" i="90"/>
  <c r="P61" i="90"/>
  <c r="P64" i="90"/>
  <c r="P66" i="90"/>
  <c r="P68" i="90"/>
  <c r="P70" i="90"/>
  <c r="P72" i="90"/>
  <c r="P74" i="90"/>
  <c r="P79" i="90"/>
  <c r="P81" i="90"/>
  <c r="P83" i="90"/>
  <c r="P85" i="90"/>
  <c r="P87" i="90"/>
  <c r="P89" i="90"/>
  <c r="P91" i="90"/>
  <c r="P93" i="90"/>
  <c r="P95" i="90"/>
  <c r="P100" i="90"/>
  <c r="P102" i="90"/>
  <c r="P104" i="90"/>
  <c r="P106" i="90"/>
  <c r="P108" i="90"/>
  <c r="P110" i="90"/>
  <c r="P11" i="89"/>
  <c r="P19" i="89"/>
  <c r="Q10" i="88"/>
  <c r="Q12" i="88"/>
  <c r="Q14" i="88"/>
  <c r="Q17" i="88"/>
  <c r="P38" i="92"/>
  <c r="P57" i="92"/>
  <c r="P73" i="92"/>
  <c r="P17" i="91"/>
  <c r="P30" i="91"/>
  <c r="P49" i="91"/>
  <c r="P66" i="91"/>
  <c r="P12" i="89"/>
  <c r="P20" i="89"/>
  <c r="P13" i="89"/>
  <c r="Q43" i="87"/>
  <c r="Q45" i="87"/>
  <c r="Q47" i="87"/>
  <c r="Q49" i="87"/>
  <c r="Q51" i="87"/>
  <c r="Q53" i="87"/>
  <c r="Q55" i="87"/>
  <c r="P10" i="84"/>
  <c r="P12" i="84"/>
  <c r="P14" i="84"/>
  <c r="P16" i="84"/>
  <c r="P18" i="84"/>
  <c r="P20" i="84"/>
  <c r="P25" i="84"/>
  <c r="P27" i="84"/>
  <c r="P29" i="84"/>
  <c r="P31" i="84"/>
  <c r="P33" i="84"/>
  <c r="P35" i="84"/>
  <c r="P37" i="84"/>
  <c r="P42" i="84"/>
  <c r="P44" i="84"/>
  <c r="P46" i="84"/>
  <c r="P48" i="84"/>
  <c r="P50" i="84"/>
  <c r="P52" i="84"/>
  <c r="P54" i="84"/>
  <c r="N12" i="85"/>
  <c r="N12" i="86"/>
  <c r="V11" i="83"/>
  <c r="V15" i="83"/>
  <c r="V19" i="83"/>
  <c r="V22" i="83"/>
  <c r="V28" i="83"/>
  <c r="V32" i="83"/>
  <c r="V36" i="83"/>
  <c r="P16" i="89"/>
  <c r="N13" i="85"/>
  <c r="N13" i="86"/>
  <c r="P21" i="89"/>
  <c r="Q9" i="88"/>
  <c r="N14" i="85"/>
  <c r="N14" i="86"/>
  <c r="V10" i="83"/>
  <c r="V14" i="83"/>
  <c r="V18" i="83"/>
  <c r="V27" i="83"/>
  <c r="V31" i="83"/>
  <c r="V35" i="83"/>
  <c r="P27" i="89"/>
  <c r="Q21" i="88"/>
  <c r="Q9" i="87"/>
  <c r="Q11" i="87"/>
  <c r="Q13" i="87"/>
  <c r="Q15" i="87"/>
  <c r="Q17" i="87"/>
  <c r="Q19" i="87"/>
  <c r="Q21" i="87"/>
  <c r="Q25" i="87"/>
  <c r="Q27" i="87"/>
  <c r="Q29" i="87"/>
  <c r="Q31" i="87"/>
  <c r="Q33" i="87"/>
  <c r="Q35" i="87"/>
  <c r="Q37" i="87"/>
  <c r="Q8" i="87"/>
  <c r="P8" i="84"/>
  <c r="N9" i="85"/>
  <c r="N9" i="86"/>
  <c r="Q19" i="88"/>
  <c r="Q42" i="87"/>
  <c r="Q44" i="87"/>
  <c r="Q46" i="87"/>
  <c r="Q48" i="87"/>
  <c r="Q50" i="87"/>
  <c r="Q52" i="87"/>
  <c r="Q54" i="87"/>
  <c r="Q56" i="87"/>
  <c r="P9" i="84"/>
  <c r="P11" i="84"/>
  <c r="P13" i="84"/>
  <c r="P15" i="84"/>
  <c r="P17" i="84"/>
  <c r="P19" i="84"/>
  <c r="P21" i="84"/>
  <c r="P26" i="84"/>
  <c r="P28" i="84"/>
  <c r="P30" i="84"/>
  <c r="P32" i="84"/>
  <c r="P34" i="84"/>
  <c r="P36" i="84"/>
  <c r="P38" i="84"/>
  <c r="P43" i="84"/>
  <c r="P45" i="84"/>
  <c r="P47" i="84"/>
  <c r="P49" i="84"/>
  <c r="P51" i="84"/>
  <c r="P53" i="84"/>
  <c r="P55" i="84"/>
  <c r="V9" i="83"/>
  <c r="V13" i="83"/>
  <c r="V17" i="83"/>
  <c r="V21" i="83"/>
  <c r="V23" i="83"/>
  <c r="V30" i="83"/>
  <c r="V34" i="83"/>
  <c r="V38" i="83"/>
  <c r="Q20" i="88"/>
  <c r="Q10" i="87"/>
  <c r="Q12" i="87"/>
  <c r="Q14" i="87"/>
  <c r="Q16" i="87"/>
  <c r="Q18" i="87"/>
  <c r="Q20" i="87"/>
  <c r="Q26" i="87"/>
  <c r="Q28" i="87"/>
  <c r="Q30" i="87"/>
  <c r="Q32" i="87"/>
  <c r="Q34" i="87"/>
  <c r="Q36" i="87"/>
  <c r="Q38" i="87"/>
  <c r="N11" i="85"/>
  <c r="N11" i="86"/>
  <c r="V16" i="83"/>
  <c r="N10" i="85"/>
  <c r="N10" i="86"/>
  <c r="V12" i="83"/>
  <c r="V29" i="83"/>
  <c r="V41" i="83"/>
  <c r="V47" i="83"/>
  <c r="V51" i="83"/>
  <c r="V55" i="83"/>
  <c r="V59" i="83"/>
  <c r="V61" i="83"/>
  <c r="V12" i="81"/>
  <c r="V16" i="81"/>
  <c r="V20" i="81"/>
  <c r="V24" i="81"/>
  <c r="V28" i="81"/>
  <c r="V35" i="81"/>
  <c r="V39" i="81"/>
  <c r="V43" i="81"/>
  <c r="V47" i="81"/>
  <c r="V51" i="81"/>
  <c r="V58" i="81"/>
  <c r="V62" i="81"/>
  <c r="V66" i="81"/>
  <c r="V70" i="81"/>
  <c r="V74" i="81"/>
  <c r="V8" i="83"/>
  <c r="V9" i="75"/>
  <c r="V13" i="75"/>
  <c r="V17" i="75"/>
  <c r="V21" i="75"/>
  <c r="V20" i="83"/>
  <c r="V46" i="83"/>
  <c r="V50" i="83"/>
  <c r="V54" i="83"/>
  <c r="V58" i="83"/>
  <c r="V11" i="81"/>
  <c r="V15" i="81"/>
  <c r="V19" i="81"/>
  <c r="V23" i="81"/>
  <c r="V27" i="81"/>
  <c r="V34" i="81"/>
  <c r="V38" i="81"/>
  <c r="V42" i="81"/>
  <c r="V46" i="81"/>
  <c r="V50" i="81"/>
  <c r="V57" i="81"/>
  <c r="V61" i="81"/>
  <c r="V65" i="81"/>
  <c r="V69" i="81"/>
  <c r="V73" i="81"/>
  <c r="V33" i="83"/>
  <c r="V40" i="83"/>
  <c r="V42" i="83"/>
  <c r="V49" i="83"/>
  <c r="V53" i="83"/>
  <c r="V57" i="83"/>
  <c r="V60" i="83"/>
  <c r="V10" i="81"/>
  <c r="V14" i="81"/>
  <c r="V18" i="81"/>
  <c r="V22" i="81"/>
  <c r="V26" i="81"/>
  <c r="V33" i="81"/>
  <c r="V37" i="81"/>
  <c r="V41" i="81"/>
  <c r="V45" i="81"/>
  <c r="V49" i="81"/>
  <c r="V56" i="81"/>
  <c r="V60" i="81"/>
  <c r="V64" i="81"/>
  <c r="V68" i="81"/>
  <c r="V72" i="81"/>
  <c r="V12" i="77"/>
  <c r="V17" i="77"/>
  <c r="V21" i="77"/>
  <c r="V24" i="77"/>
  <c r="V11" i="75"/>
  <c r="V15" i="75"/>
  <c r="V19" i="75"/>
  <c r="V26" i="75"/>
  <c r="V30" i="75"/>
  <c r="V48" i="83"/>
  <c r="V36" i="81"/>
  <c r="V13" i="77"/>
  <c r="V16" i="77"/>
  <c r="V44" i="75"/>
  <c r="V48" i="75"/>
  <c r="V52" i="75"/>
  <c r="V57" i="75"/>
  <c r="V32" i="81"/>
  <c r="V67" i="81"/>
  <c r="V18" i="77"/>
  <c r="V20" i="77"/>
  <c r="V36" i="75"/>
  <c r="V39" i="75"/>
  <c r="V25" i="81"/>
  <c r="V63" i="81"/>
  <c r="V22" i="77"/>
  <c r="V27" i="77"/>
  <c r="V8" i="75"/>
  <c r="V10" i="75"/>
  <c r="V12" i="75"/>
  <c r="V14" i="75"/>
  <c r="V16" i="75"/>
  <c r="V18" i="75"/>
  <c r="V20" i="75"/>
  <c r="V25" i="75"/>
  <c r="V32" i="75"/>
  <c r="V43" i="75"/>
  <c r="V47" i="75"/>
  <c r="V51" i="75"/>
  <c r="V55" i="75"/>
  <c r="W8" i="82"/>
  <c r="W12" i="82"/>
  <c r="W16" i="82"/>
  <c r="W20" i="82"/>
  <c r="W29" i="82"/>
  <c r="W33" i="82"/>
  <c r="W37" i="82"/>
  <c r="W46" i="82"/>
  <c r="W50" i="82"/>
  <c r="W54" i="82"/>
  <c r="W58" i="82"/>
  <c r="V37" i="83"/>
  <c r="V21" i="81"/>
  <c r="V59" i="81"/>
  <c r="V27" i="75"/>
  <c r="V35" i="75"/>
  <c r="V17" i="81"/>
  <c r="V55" i="81"/>
  <c r="V71" i="81"/>
  <c r="V10" i="77"/>
  <c r="V29" i="75"/>
  <c r="V42" i="75"/>
  <c r="V46" i="75"/>
  <c r="V50" i="75"/>
  <c r="V54" i="75"/>
  <c r="W11" i="82"/>
  <c r="W15" i="82"/>
  <c r="W19" i="82"/>
  <c r="W22" i="82"/>
  <c r="W28" i="82"/>
  <c r="W32" i="82"/>
  <c r="W36" i="82"/>
  <c r="W40" i="82"/>
  <c r="W42" i="82"/>
  <c r="W49" i="82"/>
  <c r="W53" i="82"/>
  <c r="W57" i="82"/>
  <c r="W60" i="82"/>
  <c r="V13" i="81"/>
  <c r="V48" i="81"/>
  <c r="V14" i="77"/>
  <c r="V28" i="77"/>
  <c r="V34" i="75"/>
  <c r="V38" i="75"/>
  <c r="V39" i="83"/>
  <c r="V56" i="83"/>
  <c r="V9" i="81"/>
  <c r="V44" i="81"/>
  <c r="V19" i="77"/>
  <c r="V31" i="75"/>
  <c r="V45" i="75"/>
  <c r="V49" i="75"/>
  <c r="V53" i="75"/>
  <c r="W10" i="82"/>
  <c r="W14" i="82"/>
  <c r="W18" i="82"/>
  <c r="W27" i="82"/>
  <c r="W31" i="82"/>
  <c r="W35" i="82"/>
  <c r="W39" i="82"/>
  <c r="W48" i="82"/>
  <c r="W52" i="82"/>
  <c r="W56" i="82"/>
  <c r="V52" i="83"/>
  <c r="V40" i="81"/>
  <c r="V9" i="77"/>
  <c r="V11" i="77"/>
  <c r="V23" i="77"/>
  <c r="V26" i="77"/>
  <c r="V28" i="75"/>
  <c r="V33" i="75"/>
  <c r="V37" i="75"/>
  <c r="W30" i="82"/>
  <c r="W41" i="82"/>
  <c r="W55" i="82"/>
  <c r="V10" i="80"/>
  <c r="V18" i="80"/>
  <c r="V26" i="80"/>
  <c r="V37" i="80"/>
  <c r="V45" i="80"/>
  <c r="V56" i="80"/>
  <c r="W9" i="82"/>
  <c r="W34" i="82"/>
  <c r="W59" i="82"/>
  <c r="V17" i="80"/>
  <c r="V25" i="80"/>
  <c r="V36" i="80"/>
  <c r="V44" i="80"/>
  <c r="V55" i="80"/>
  <c r="V63" i="80"/>
  <c r="V71" i="80"/>
  <c r="X10" i="79"/>
  <c r="X14" i="79"/>
  <c r="X18" i="79"/>
  <c r="X22" i="79"/>
  <c r="X26" i="79"/>
  <c r="X30" i="79"/>
  <c r="X34" i="79"/>
  <c r="X38" i="79"/>
  <c r="X45" i="79"/>
  <c r="X49" i="79"/>
  <c r="W13" i="82"/>
  <c r="W38" i="82"/>
  <c r="V16" i="80"/>
  <c r="V24" i="80"/>
  <c r="V35" i="80"/>
  <c r="V43" i="80"/>
  <c r="V51" i="80"/>
  <c r="V62" i="80"/>
  <c r="V70" i="80"/>
  <c r="W17" i="82"/>
  <c r="V15" i="80"/>
  <c r="V23" i="80"/>
  <c r="V34" i="80"/>
  <c r="V42" i="80"/>
  <c r="V50" i="80"/>
  <c r="V61" i="80"/>
  <c r="W21" i="82"/>
  <c r="W61" i="82"/>
  <c r="V14" i="80"/>
  <c r="V22" i="80"/>
  <c r="V33" i="80"/>
  <c r="V41" i="80"/>
  <c r="V49" i="80"/>
  <c r="V60" i="80"/>
  <c r="V68" i="80"/>
  <c r="V9" i="80"/>
  <c r="V13" i="80"/>
  <c r="V21" i="80"/>
  <c r="V32" i="80"/>
  <c r="V40" i="80"/>
  <c r="V48" i="80"/>
  <c r="V59" i="80"/>
  <c r="V67" i="80"/>
  <c r="X12" i="79"/>
  <c r="X16" i="79"/>
  <c r="X20" i="79"/>
  <c r="X24" i="79"/>
  <c r="X32" i="79"/>
  <c r="X36" i="79"/>
  <c r="X40" i="79"/>
  <c r="X47" i="79"/>
  <c r="X51" i="79"/>
  <c r="W47" i="82"/>
  <c r="V12" i="80"/>
  <c r="V20" i="80"/>
  <c r="V28" i="80"/>
  <c r="V39" i="80"/>
  <c r="V47" i="80"/>
  <c r="V58" i="80"/>
  <c r="V66" i="80"/>
  <c r="V74" i="80"/>
  <c r="W23" i="82"/>
  <c r="W51" i="82"/>
  <c r="V11" i="80"/>
  <c r="V19" i="80"/>
  <c r="V27" i="80"/>
  <c r="V38" i="80"/>
  <c r="V46" i="80"/>
  <c r="V57" i="80"/>
  <c r="V65" i="80"/>
  <c r="V73" i="80"/>
  <c r="X11" i="79"/>
  <c r="X15" i="79"/>
  <c r="X19" i="79"/>
  <c r="X23" i="79"/>
  <c r="X31" i="79"/>
  <c r="X35" i="79"/>
  <c r="X39" i="79"/>
  <c r="X46" i="79"/>
  <c r="X50" i="79"/>
  <c r="X21" i="79"/>
  <c r="X29" i="79"/>
  <c r="X25" i="79"/>
  <c r="X33" i="79"/>
  <c r="X53" i="79"/>
  <c r="X57" i="79"/>
  <c r="X61" i="79"/>
  <c r="X65" i="79"/>
  <c r="X69" i="79"/>
  <c r="X73" i="79"/>
  <c r="X80" i="79"/>
  <c r="X84" i="79"/>
  <c r="X88" i="79"/>
  <c r="X92" i="79"/>
  <c r="X96" i="79"/>
  <c r="X100" i="79"/>
  <c r="X104" i="79"/>
  <c r="X108" i="79"/>
  <c r="X11" i="78"/>
  <c r="X15" i="78"/>
  <c r="X19" i="78"/>
  <c r="X23" i="78"/>
  <c r="X31" i="78"/>
  <c r="X35" i="78"/>
  <c r="X39" i="78"/>
  <c r="X46" i="78"/>
  <c r="X50" i="78"/>
  <c r="X54" i="78"/>
  <c r="X58" i="78"/>
  <c r="X66" i="78"/>
  <c r="X37" i="79"/>
  <c r="V69" i="80"/>
  <c r="V72" i="80"/>
  <c r="X44" i="79"/>
  <c r="X56" i="79"/>
  <c r="X60" i="79"/>
  <c r="X64" i="79"/>
  <c r="X68" i="79"/>
  <c r="X72" i="79"/>
  <c r="X79" i="79"/>
  <c r="X83" i="79"/>
  <c r="X87" i="79"/>
  <c r="X91" i="79"/>
  <c r="X95" i="79"/>
  <c r="X99" i="79"/>
  <c r="X103" i="79"/>
  <c r="X107" i="79"/>
  <c r="X10" i="78"/>
  <c r="X14" i="78"/>
  <c r="X18" i="78"/>
  <c r="X22" i="78"/>
  <c r="X26" i="78"/>
  <c r="X30" i="78"/>
  <c r="X34" i="78"/>
  <c r="X38" i="78"/>
  <c r="X45" i="78"/>
  <c r="X48" i="79"/>
  <c r="X9" i="79"/>
  <c r="X52" i="79"/>
  <c r="X55" i="79"/>
  <c r="X59" i="79"/>
  <c r="X67" i="79"/>
  <c r="X71" i="79"/>
  <c r="X75" i="79"/>
  <c r="X82" i="79"/>
  <c r="X86" i="79"/>
  <c r="X90" i="79"/>
  <c r="X94" i="79"/>
  <c r="X102" i="79"/>
  <c r="X106" i="79"/>
  <c r="X110" i="79"/>
  <c r="X9" i="78"/>
  <c r="X13" i="78"/>
  <c r="X17" i="78"/>
  <c r="X21" i="78"/>
  <c r="X25" i="78"/>
  <c r="X29" i="78"/>
  <c r="X33" i="78"/>
  <c r="X37" i="78"/>
  <c r="X44" i="78"/>
  <c r="X48" i="78"/>
  <c r="X52" i="78"/>
  <c r="X56" i="78"/>
  <c r="X60" i="78"/>
  <c r="X64" i="78"/>
  <c r="X13" i="79"/>
  <c r="V64" i="80"/>
  <c r="X17" i="79"/>
  <c r="X54" i="79"/>
  <c r="X58" i="79"/>
  <c r="X66" i="79"/>
  <c r="X70" i="79"/>
  <c r="X74" i="79"/>
  <c r="X81" i="79"/>
  <c r="X85" i="79"/>
  <c r="X89" i="79"/>
  <c r="X93" i="79"/>
  <c r="X101" i="79"/>
  <c r="X105" i="79"/>
  <c r="X109" i="79"/>
  <c r="X12" i="78"/>
  <c r="X16" i="78"/>
  <c r="X20" i="78"/>
  <c r="X24" i="78"/>
  <c r="X32" i="78"/>
  <c r="X36" i="78"/>
  <c r="X40" i="78"/>
  <c r="X47" i="78"/>
  <c r="X51" i="78"/>
  <c r="X55" i="78"/>
  <c r="X59" i="78"/>
  <c r="Q10" i="72"/>
  <c r="V14" i="72"/>
  <c r="S13" i="72"/>
  <c r="U11" i="72"/>
  <c r="Q12" i="74"/>
  <c r="R14" i="74"/>
  <c r="V12" i="74"/>
  <c r="T11" i="74"/>
  <c r="R10" i="74"/>
  <c r="W55" i="73"/>
  <c r="V54" i="73"/>
  <c r="U53" i="73"/>
  <c r="T52" i="73"/>
  <c r="S51" i="73"/>
  <c r="X48" i="73"/>
  <c r="W47" i="73"/>
  <c r="V46" i="73"/>
  <c r="U45" i="73"/>
  <c r="T44" i="73"/>
  <c r="S43" i="73"/>
  <c r="X37" i="73"/>
  <c r="W36" i="73"/>
  <c r="V35" i="73"/>
  <c r="U34" i="73"/>
  <c r="T33" i="73"/>
  <c r="S32" i="73"/>
  <c r="X29" i="73"/>
  <c r="W28" i="73"/>
  <c r="V27" i="73"/>
  <c r="U26" i="73"/>
  <c r="T25" i="73"/>
  <c r="S21" i="73"/>
  <c r="X18" i="73"/>
  <c r="W17" i="73"/>
  <c r="V16" i="73"/>
  <c r="U15" i="73"/>
  <c r="T14" i="73"/>
  <c r="S13" i="73"/>
  <c r="X10" i="73"/>
  <c r="W9" i="73"/>
  <c r="S19" i="76"/>
  <c r="S10" i="76"/>
  <c r="X20" i="76"/>
  <c r="V19" i="76"/>
  <c r="T18" i="76"/>
  <c r="X16" i="76"/>
  <c r="V14" i="76"/>
  <c r="T13" i="76"/>
  <c r="X11" i="76"/>
  <c r="V10" i="76"/>
  <c r="T9" i="76"/>
  <c r="U104" i="78"/>
  <c r="U94" i="78"/>
  <c r="U86" i="78"/>
  <c r="U75" i="78"/>
  <c r="U67" i="78"/>
  <c r="U57" i="78"/>
  <c r="U49" i="78"/>
  <c r="U38" i="78"/>
  <c r="U30" i="78"/>
  <c r="U20" i="78"/>
  <c r="U12" i="78"/>
  <c r="V110" i="78"/>
  <c r="Z108" i="78"/>
  <c r="X107" i="78"/>
  <c r="V106" i="78"/>
  <c r="Z104" i="78"/>
  <c r="X103" i="78"/>
  <c r="V102" i="78"/>
  <c r="Z100" i="78"/>
  <c r="X99" i="78"/>
  <c r="Z96" i="78"/>
  <c r="X95" i="78"/>
  <c r="V94" i="78"/>
  <c r="Z92" i="78"/>
  <c r="X91" i="78"/>
  <c r="V90" i="78"/>
  <c r="Z88" i="78"/>
  <c r="X87" i="78"/>
  <c r="V86" i="78"/>
  <c r="Z84" i="78"/>
  <c r="X83" i="78"/>
  <c r="V82" i="78"/>
  <c r="Z80" i="78"/>
  <c r="X79" i="78"/>
  <c r="V75" i="78"/>
  <c r="Z73" i="78"/>
  <c r="X72" i="78"/>
  <c r="V71" i="78"/>
  <c r="Z69" i="78"/>
  <c r="X68" i="78"/>
  <c r="V48" i="78"/>
  <c r="Q76" i="91"/>
  <c r="Q10" i="95"/>
  <c r="Q12" i="95"/>
  <c r="Q14" i="95"/>
  <c r="Q16" i="95"/>
  <c r="Q18" i="95"/>
  <c r="Q20" i="95"/>
  <c r="Q22" i="95"/>
  <c r="Q27" i="95"/>
  <c r="Q29" i="95"/>
  <c r="Q31" i="95"/>
  <c r="Q33" i="95"/>
  <c r="Q35" i="95"/>
  <c r="Q37" i="95"/>
  <c r="Q39" i="95"/>
  <c r="Q41" i="95"/>
  <c r="Q46" i="95"/>
  <c r="Q48" i="95"/>
  <c r="Q50" i="95"/>
  <c r="Q52" i="95"/>
  <c r="Q54" i="95"/>
  <c r="Q56" i="95"/>
  <c r="Q58" i="95"/>
  <c r="Q60" i="95"/>
  <c r="Q10" i="94"/>
  <c r="Q12" i="94"/>
  <c r="Q14" i="94"/>
  <c r="Q16" i="94"/>
  <c r="Q18" i="94"/>
  <c r="Q20" i="94"/>
  <c r="Q22" i="94"/>
  <c r="Q27" i="94"/>
  <c r="Q29" i="94"/>
  <c r="Q31" i="94"/>
  <c r="Q33" i="94"/>
  <c r="Q35" i="94"/>
  <c r="Q37" i="94"/>
  <c r="Q39" i="94"/>
  <c r="Q41" i="94"/>
  <c r="Q46" i="94"/>
  <c r="Q48" i="94"/>
  <c r="Q50" i="94"/>
  <c r="Q52" i="94"/>
  <c r="Q54" i="94"/>
  <c r="Q56" i="94"/>
  <c r="Q58" i="94"/>
  <c r="Q60" i="94"/>
  <c r="R11" i="93"/>
  <c r="R13" i="93"/>
  <c r="R15" i="93"/>
  <c r="R17" i="93"/>
  <c r="R19" i="93"/>
  <c r="R21" i="93"/>
  <c r="R23" i="93"/>
  <c r="R25" i="93"/>
  <c r="R27" i="93"/>
  <c r="R32" i="93"/>
  <c r="R34" i="93"/>
  <c r="R36" i="93"/>
  <c r="R38" i="93"/>
  <c r="R40" i="93"/>
  <c r="Q9" i="95"/>
  <c r="Q11" i="95"/>
  <c r="Q13" i="95"/>
  <c r="Q15" i="95"/>
  <c r="Q17" i="95"/>
  <c r="Q19" i="95"/>
  <c r="Q21" i="95"/>
  <c r="Q23" i="95"/>
  <c r="Q28" i="95"/>
  <c r="Q30" i="95"/>
  <c r="Q32" i="95"/>
  <c r="Q34" i="95"/>
  <c r="Q36" i="95"/>
  <c r="Q38" i="95"/>
  <c r="Q40" i="95"/>
  <c r="Q42" i="95"/>
  <c r="Q47" i="95"/>
  <c r="Q49" i="95"/>
  <c r="Q51" i="95"/>
  <c r="Q53" i="95"/>
  <c r="Q55" i="95"/>
  <c r="Q57" i="95"/>
  <c r="Q59" i="95"/>
  <c r="Q61" i="95"/>
  <c r="Q9" i="94"/>
  <c r="Q11" i="94"/>
  <c r="Q13" i="94"/>
  <c r="Q15" i="94"/>
  <c r="Q17" i="94"/>
  <c r="Q19" i="94"/>
  <c r="Q21" i="94"/>
  <c r="Q23" i="94"/>
  <c r="Q28" i="94"/>
  <c r="Q30" i="94"/>
  <c r="Q32" i="94"/>
  <c r="Q34" i="94"/>
  <c r="Q36" i="94"/>
  <c r="Q38" i="94"/>
  <c r="Q40" i="94"/>
  <c r="Q42" i="94"/>
  <c r="Q47" i="94"/>
  <c r="Q49" i="94"/>
  <c r="Q51" i="94"/>
  <c r="Q53" i="94"/>
  <c r="Q55" i="94"/>
  <c r="Q57" i="94"/>
  <c r="Q59" i="94"/>
  <c r="Q61" i="94"/>
  <c r="R10" i="93"/>
  <c r="R12" i="93"/>
  <c r="R14" i="93"/>
  <c r="R16" i="93"/>
  <c r="R18" i="93"/>
  <c r="R20" i="93"/>
  <c r="R22" i="93"/>
  <c r="R24" i="93"/>
  <c r="R26" i="93"/>
  <c r="R28" i="93"/>
  <c r="R33" i="93"/>
  <c r="R35" i="93"/>
  <c r="R37" i="93"/>
  <c r="R39" i="93"/>
  <c r="R41" i="93"/>
  <c r="R43" i="93"/>
  <c r="R45" i="93"/>
  <c r="R47" i="93"/>
  <c r="Q8" i="95"/>
  <c r="R50" i="93"/>
  <c r="R62" i="93"/>
  <c r="R69" i="93"/>
  <c r="Q10" i="92"/>
  <c r="R48" i="93"/>
  <c r="R60" i="93"/>
  <c r="R67" i="93"/>
  <c r="Q15" i="92"/>
  <c r="Q17" i="92"/>
  <c r="Q19" i="92"/>
  <c r="Q21" i="92"/>
  <c r="Q23" i="92"/>
  <c r="Q25" i="92"/>
  <c r="Q27" i="92"/>
  <c r="Q32" i="92"/>
  <c r="Q34" i="92"/>
  <c r="Q36" i="92"/>
  <c r="Q38" i="92"/>
  <c r="Q40" i="92"/>
  <c r="Q42" i="92"/>
  <c r="Q44" i="92"/>
  <c r="Q46" i="92"/>
  <c r="Q48" i="92"/>
  <c r="Q50" i="92"/>
  <c r="Q55" i="92"/>
  <c r="Q57" i="92"/>
  <c r="Q59" i="92"/>
  <c r="Q61" i="92"/>
  <c r="Q63" i="92"/>
  <c r="Q65" i="92"/>
  <c r="Q67" i="92"/>
  <c r="Q69" i="92"/>
  <c r="Q71" i="92"/>
  <c r="Q73" i="92"/>
  <c r="Q11" i="91"/>
  <c r="Q13" i="91"/>
  <c r="Q15" i="91"/>
  <c r="Q17" i="91"/>
  <c r="Q19" i="91"/>
  <c r="Q21" i="91"/>
  <c r="Q23" i="91"/>
  <c r="Q25" i="91"/>
  <c r="Q30" i="91"/>
  <c r="Q32" i="91"/>
  <c r="Q34" i="91"/>
  <c r="Q36" i="91"/>
  <c r="Q38" i="91"/>
  <c r="Q40" i="91"/>
  <c r="Q45" i="91"/>
  <c r="Q47" i="91"/>
  <c r="Q49" i="91"/>
  <c r="Q51" i="91"/>
  <c r="Q53" i="91"/>
  <c r="Q55" i="91"/>
  <c r="Q57" i="91"/>
  <c r="Q59" i="91"/>
  <c r="Q61" i="91"/>
  <c r="Q64" i="91"/>
  <c r="Q66" i="91"/>
  <c r="Q68" i="91"/>
  <c r="Q70" i="91"/>
  <c r="Q72" i="91"/>
  <c r="Q74" i="91"/>
  <c r="Q79" i="91"/>
  <c r="Q81" i="91"/>
  <c r="Q83" i="91"/>
  <c r="Q85" i="91"/>
  <c r="R58" i="93"/>
  <c r="R65" i="93"/>
  <c r="R74" i="93"/>
  <c r="Q13" i="92"/>
  <c r="R46" i="93"/>
  <c r="R56" i="93"/>
  <c r="R63" i="93"/>
  <c r="R72" i="93"/>
  <c r="Q11" i="92"/>
  <c r="Q8" i="94"/>
  <c r="R51" i="93"/>
  <c r="R61" i="93"/>
  <c r="R70" i="93"/>
  <c r="R9" i="93"/>
  <c r="R44" i="93"/>
  <c r="R49" i="93"/>
  <c r="R59" i="93"/>
  <c r="R68" i="93"/>
  <c r="Q16" i="92"/>
  <c r="Q18" i="92"/>
  <c r="Q20" i="92"/>
  <c r="Q22" i="92"/>
  <c r="Q24" i="92"/>
  <c r="Q26" i="92"/>
  <c r="Q28" i="92"/>
  <c r="Q33" i="92"/>
  <c r="Q35" i="92"/>
  <c r="Q37" i="92"/>
  <c r="Q39" i="92"/>
  <c r="Q41" i="92"/>
  <c r="Q43" i="92"/>
  <c r="Q45" i="92"/>
  <c r="Q47" i="92"/>
  <c r="Q49" i="92"/>
  <c r="Q51" i="92"/>
  <c r="Q56" i="92"/>
  <c r="Q58" i="92"/>
  <c r="Q60" i="92"/>
  <c r="Q62" i="92"/>
  <c r="Q64" i="92"/>
  <c r="Q66" i="92"/>
  <c r="Q68" i="92"/>
  <c r="Q70" i="92"/>
  <c r="Q72" i="92"/>
  <c r="Q74" i="92"/>
  <c r="Q10" i="91"/>
  <c r="Q12" i="91"/>
  <c r="Q14" i="91"/>
  <c r="Q16" i="91"/>
  <c r="Q18" i="91"/>
  <c r="Q20" i="91"/>
  <c r="Q22" i="91"/>
  <c r="Q24" i="91"/>
  <c r="Q26" i="91"/>
  <c r="Q29" i="91"/>
  <c r="R57" i="93"/>
  <c r="R66" i="93"/>
  <c r="R73" i="93"/>
  <c r="Q14" i="92"/>
  <c r="R42" i="93"/>
  <c r="R55" i="93"/>
  <c r="R64" i="93"/>
  <c r="R71" i="93"/>
  <c r="Q12" i="92"/>
  <c r="Q37" i="91"/>
  <c r="Q56" i="91"/>
  <c r="Q73" i="91"/>
  <c r="Q82" i="91"/>
  <c r="Q31" i="91"/>
  <c r="Q50" i="91"/>
  <c r="Q67" i="91"/>
  <c r="Q10" i="89"/>
  <c r="Q18" i="89"/>
  <c r="Q9" i="92"/>
  <c r="Q44" i="91"/>
  <c r="Q60" i="91"/>
  <c r="Q80" i="91"/>
  <c r="Q87" i="91"/>
  <c r="Q89" i="91"/>
  <c r="Q91" i="91"/>
  <c r="Q93" i="91"/>
  <c r="Q95" i="91"/>
  <c r="Q100" i="91"/>
  <c r="Q102" i="91"/>
  <c r="Q104" i="91"/>
  <c r="Q106" i="91"/>
  <c r="Q108" i="91"/>
  <c r="Q110" i="91"/>
  <c r="Q9" i="90"/>
  <c r="Q13" i="89"/>
  <c r="Q21" i="89"/>
  <c r="Q24" i="89"/>
  <c r="Q35" i="91"/>
  <c r="Q54" i="91"/>
  <c r="Q71" i="91"/>
  <c r="Q10" i="90"/>
  <c r="Q12" i="90"/>
  <c r="Q14" i="90"/>
  <c r="Q16" i="90"/>
  <c r="Q18" i="90"/>
  <c r="Q20" i="90"/>
  <c r="Q22" i="90"/>
  <c r="Q24" i="90"/>
  <c r="Q26" i="90"/>
  <c r="Q29" i="90"/>
  <c r="Q31" i="90"/>
  <c r="Q33" i="90"/>
  <c r="Q35" i="90"/>
  <c r="Q37" i="90"/>
  <c r="Q39" i="90"/>
  <c r="Q44" i="90"/>
  <c r="Q46" i="90"/>
  <c r="Q48" i="90"/>
  <c r="Q50" i="90"/>
  <c r="Q48" i="91"/>
  <c r="Q65" i="91"/>
  <c r="Q11" i="89"/>
  <c r="Q19" i="89"/>
  <c r="Q39" i="91"/>
  <c r="Q58" i="91"/>
  <c r="Q75" i="91"/>
  <c r="Q14" i="89"/>
  <c r="Q22" i="89"/>
  <c r="Q33" i="91"/>
  <c r="Q52" i="91"/>
  <c r="Q69" i="91"/>
  <c r="Q86" i="91"/>
  <c r="Q88" i="91"/>
  <c r="Q90" i="91"/>
  <c r="Q92" i="91"/>
  <c r="Q94" i="91"/>
  <c r="Q96" i="91"/>
  <c r="Q99" i="91"/>
  <c r="Q101" i="91"/>
  <c r="Q103" i="91"/>
  <c r="Q105" i="91"/>
  <c r="Q107" i="91"/>
  <c r="Q109" i="91"/>
  <c r="Q9" i="91"/>
  <c r="Q9" i="89"/>
  <c r="Q17" i="89"/>
  <c r="Q46" i="91"/>
  <c r="Q84" i="91"/>
  <c r="Q11" i="90"/>
  <c r="Q13" i="90"/>
  <c r="Q15" i="90"/>
  <c r="Q17" i="90"/>
  <c r="Q19" i="90"/>
  <c r="Q21" i="90"/>
  <c r="Q23" i="90"/>
  <c r="Q25" i="90"/>
  <c r="Q30" i="90"/>
  <c r="Q32" i="90"/>
  <c r="Q34" i="90"/>
  <c r="Q36" i="90"/>
  <c r="Q38" i="90"/>
  <c r="Q40" i="90"/>
  <c r="Q45" i="90"/>
  <c r="Q47" i="90"/>
  <c r="Q49" i="90"/>
  <c r="Q51" i="90"/>
  <c r="Q53" i="90"/>
  <c r="Q55" i="90"/>
  <c r="Q57" i="90"/>
  <c r="Q59" i="90"/>
  <c r="Q61" i="90"/>
  <c r="Q64" i="90"/>
  <c r="Q66" i="90"/>
  <c r="Q68" i="90"/>
  <c r="Q70" i="90"/>
  <c r="Q72" i="90"/>
  <c r="Q74" i="90"/>
  <c r="Q79" i="90"/>
  <c r="Q81" i="90"/>
  <c r="Q83" i="90"/>
  <c r="Q85" i="90"/>
  <c r="Q87" i="90"/>
  <c r="Q89" i="90"/>
  <c r="Q91" i="90"/>
  <c r="Q93" i="90"/>
  <c r="Q95" i="90"/>
  <c r="Q100" i="90"/>
  <c r="Q102" i="90"/>
  <c r="Q104" i="90"/>
  <c r="Q106" i="90"/>
  <c r="Q108" i="90"/>
  <c r="Q110" i="90"/>
  <c r="Q12" i="89"/>
  <c r="Q20" i="89"/>
  <c r="R10" i="88"/>
  <c r="R12" i="88"/>
  <c r="R14" i="88"/>
  <c r="R17" i="88"/>
  <c r="R19" i="88"/>
  <c r="R20" i="88"/>
  <c r="R10" i="87"/>
  <c r="R12" i="87"/>
  <c r="R14" i="87"/>
  <c r="R16" i="87"/>
  <c r="R18" i="87"/>
  <c r="R20" i="87"/>
  <c r="R26" i="87"/>
  <c r="R28" i="87"/>
  <c r="R30" i="87"/>
  <c r="R32" i="87"/>
  <c r="R34" i="87"/>
  <c r="R36" i="87"/>
  <c r="R38" i="87"/>
  <c r="R8" i="87"/>
  <c r="Q8" i="84"/>
  <c r="O13" i="85"/>
  <c r="O13" i="86"/>
  <c r="Q15" i="89"/>
  <c r="R23" i="87"/>
  <c r="R43" i="87"/>
  <c r="R45" i="87"/>
  <c r="R47" i="87"/>
  <c r="R49" i="87"/>
  <c r="R51" i="87"/>
  <c r="R53" i="87"/>
  <c r="R55" i="87"/>
  <c r="Q10" i="84"/>
  <c r="Q12" i="84"/>
  <c r="Q14" i="84"/>
  <c r="Q16" i="84"/>
  <c r="Q18" i="84"/>
  <c r="Q20" i="84"/>
  <c r="Q25" i="84"/>
  <c r="Q27" i="84"/>
  <c r="Q29" i="84"/>
  <c r="Q31" i="84"/>
  <c r="Q33" i="84"/>
  <c r="Q35" i="84"/>
  <c r="Q37" i="84"/>
  <c r="Q42" i="84"/>
  <c r="Q44" i="84"/>
  <c r="Q46" i="84"/>
  <c r="Q48" i="84"/>
  <c r="Q50" i="84"/>
  <c r="Q52" i="84"/>
  <c r="Q54" i="84"/>
  <c r="W11" i="83"/>
  <c r="W15" i="83"/>
  <c r="W19" i="83"/>
  <c r="W22" i="83"/>
  <c r="W28" i="83"/>
  <c r="W32" i="83"/>
  <c r="W36" i="83"/>
  <c r="Q52" i="90"/>
  <c r="Q56" i="90"/>
  <c r="Q60" i="90"/>
  <c r="Q65" i="90"/>
  <c r="Q69" i="90"/>
  <c r="Q73" i="90"/>
  <c r="Q80" i="90"/>
  <c r="Q84" i="90"/>
  <c r="Q88" i="90"/>
  <c r="Q92" i="90"/>
  <c r="Q96" i="90"/>
  <c r="R13" i="88"/>
  <c r="R18" i="88"/>
  <c r="O11" i="85"/>
  <c r="O11" i="86"/>
  <c r="Q101" i="90"/>
  <c r="Q105" i="90"/>
  <c r="Q109" i="90"/>
  <c r="Q16" i="89"/>
  <c r="O14" i="85"/>
  <c r="O14" i="86"/>
  <c r="W10" i="83"/>
  <c r="W14" i="83"/>
  <c r="R21" i="88"/>
  <c r="R9" i="87"/>
  <c r="R11" i="87"/>
  <c r="R13" i="87"/>
  <c r="R15" i="87"/>
  <c r="R17" i="87"/>
  <c r="R19" i="87"/>
  <c r="R21" i="87"/>
  <c r="R25" i="87"/>
  <c r="R27" i="87"/>
  <c r="R29" i="87"/>
  <c r="R31" i="87"/>
  <c r="R33" i="87"/>
  <c r="R35" i="87"/>
  <c r="R37" i="87"/>
  <c r="O9" i="85"/>
  <c r="O9" i="86"/>
  <c r="Q23" i="89"/>
  <c r="R42" i="87"/>
  <c r="R44" i="87"/>
  <c r="R46" i="87"/>
  <c r="R48" i="87"/>
  <c r="R50" i="87"/>
  <c r="R52" i="87"/>
  <c r="R54" i="87"/>
  <c r="R56" i="87"/>
  <c r="Q9" i="84"/>
  <c r="Q11" i="84"/>
  <c r="Q13" i="84"/>
  <c r="Q15" i="84"/>
  <c r="Q17" i="84"/>
  <c r="Q19" i="84"/>
  <c r="Q21" i="84"/>
  <c r="Q26" i="84"/>
  <c r="Q28" i="84"/>
  <c r="Q30" i="84"/>
  <c r="Q32" i="84"/>
  <c r="Q34" i="84"/>
  <c r="Q36" i="84"/>
  <c r="Q38" i="84"/>
  <c r="Q43" i="84"/>
  <c r="Q45" i="84"/>
  <c r="Q47" i="84"/>
  <c r="Q49" i="84"/>
  <c r="Q51" i="84"/>
  <c r="Q53" i="84"/>
  <c r="Q55" i="84"/>
  <c r="O12" i="85"/>
  <c r="O12" i="86"/>
  <c r="W9" i="83"/>
  <c r="W13" i="83"/>
  <c r="W17" i="83"/>
  <c r="W21" i="83"/>
  <c r="W23" i="83"/>
  <c r="W30" i="83"/>
  <c r="W34" i="83"/>
  <c r="W38" i="83"/>
  <c r="Q54" i="90"/>
  <c r="Q58" i="90"/>
  <c r="Q67" i="90"/>
  <c r="Q71" i="90"/>
  <c r="Q75" i="90"/>
  <c r="Q82" i="90"/>
  <c r="Q86" i="90"/>
  <c r="Q90" i="90"/>
  <c r="Q94" i="90"/>
  <c r="R11" i="88"/>
  <c r="R16" i="88"/>
  <c r="Q99" i="90"/>
  <c r="Q103" i="90"/>
  <c r="Q107" i="90"/>
  <c r="R9" i="88"/>
  <c r="O10" i="85"/>
  <c r="O10" i="86"/>
  <c r="W8" i="83"/>
  <c r="W12" i="83"/>
  <c r="W37" i="83"/>
  <c r="W39" i="83"/>
  <c r="W48" i="83"/>
  <c r="W52" i="83"/>
  <c r="W56" i="83"/>
  <c r="W9" i="81"/>
  <c r="W13" i="81"/>
  <c r="W17" i="81"/>
  <c r="W21" i="81"/>
  <c r="W25" i="81"/>
  <c r="W32" i="81"/>
  <c r="W36" i="81"/>
  <c r="W40" i="81"/>
  <c r="W44" i="81"/>
  <c r="W48" i="81"/>
  <c r="W55" i="81"/>
  <c r="W59" i="81"/>
  <c r="W63" i="81"/>
  <c r="W16" i="83"/>
  <c r="W29" i="83"/>
  <c r="W35" i="83"/>
  <c r="W41" i="83"/>
  <c r="W47" i="83"/>
  <c r="W51" i="83"/>
  <c r="W55" i="83"/>
  <c r="W59" i="83"/>
  <c r="W61" i="83"/>
  <c r="W12" i="81"/>
  <c r="W16" i="81"/>
  <c r="W20" i="81"/>
  <c r="W24" i="81"/>
  <c r="W28" i="81"/>
  <c r="W35" i="81"/>
  <c r="W39" i="81"/>
  <c r="W43" i="81"/>
  <c r="W47" i="81"/>
  <c r="W51" i="81"/>
  <c r="W58" i="81"/>
  <c r="W62" i="81"/>
  <c r="W66" i="81"/>
  <c r="W70" i="81"/>
  <c r="W74" i="81"/>
  <c r="W10" i="77"/>
  <c r="W14" i="77"/>
  <c r="W19" i="77"/>
  <c r="W23" i="77"/>
  <c r="W20" i="83"/>
  <c r="W27" i="83"/>
  <c r="W46" i="83"/>
  <c r="W50" i="83"/>
  <c r="W54" i="83"/>
  <c r="W58" i="83"/>
  <c r="W11" i="81"/>
  <c r="W15" i="81"/>
  <c r="W19" i="81"/>
  <c r="W23" i="81"/>
  <c r="W27" i="81"/>
  <c r="W34" i="81"/>
  <c r="W38" i="81"/>
  <c r="W42" i="81"/>
  <c r="W46" i="81"/>
  <c r="W50" i="81"/>
  <c r="W57" i="81"/>
  <c r="W61" i="81"/>
  <c r="W65" i="81"/>
  <c r="W33" i="83"/>
  <c r="W8" i="75"/>
  <c r="W12" i="75"/>
  <c r="W16" i="75"/>
  <c r="W20" i="75"/>
  <c r="W27" i="75"/>
  <c r="W31" i="75"/>
  <c r="W18" i="83"/>
  <c r="W40" i="83"/>
  <c r="W42" i="83"/>
  <c r="W49" i="83"/>
  <c r="W53" i="83"/>
  <c r="W57" i="83"/>
  <c r="W60" i="83"/>
  <c r="W10" i="81"/>
  <c r="W14" i="81"/>
  <c r="W18" i="81"/>
  <c r="W22" i="81"/>
  <c r="W26" i="81"/>
  <c r="W33" i="81"/>
  <c r="W37" i="81"/>
  <c r="W41" i="81"/>
  <c r="W45" i="81"/>
  <c r="W49" i="81"/>
  <c r="W56" i="81"/>
  <c r="W60" i="81"/>
  <c r="W64" i="81"/>
  <c r="W68" i="81"/>
  <c r="W72" i="81"/>
  <c r="W12" i="77"/>
  <c r="W17" i="77"/>
  <c r="W21" i="77"/>
  <c r="W24" i="77"/>
  <c r="W9" i="77"/>
  <c r="W11" i="77"/>
  <c r="W26" i="77"/>
  <c r="W28" i="75"/>
  <c r="W33" i="75"/>
  <c r="W37" i="75"/>
  <c r="W13" i="77"/>
  <c r="W16" i="77"/>
  <c r="W30" i="75"/>
  <c r="W44" i="75"/>
  <c r="W48" i="75"/>
  <c r="W52" i="75"/>
  <c r="X9" i="82"/>
  <c r="X13" i="82"/>
  <c r="X17" i="82"/>
  <c r="X21" i="82"/>
  <c r="X23" i="82"/>
  <c r="X30" i="82"/>
  <c r="X34" i="82"/>
  <c r="X38" i="82"/>
  <c r="X41" i="82"/>
  <c r="X47" i="82"/>
  <c r="X51" i="82"/>
  <c r="X55" i="82"/>
  <c r="X59" i="82"/>
  <c r="X61" i="82"/>
  <c r="W67" i="81"/>
  <c r="W73" i="81"/>
  <c r="W18" i="77"/>
  <c r="W20" i="77"/>
  <c r="W36" i="75"/>
  <c r="W31" i="83"/>
  <c r="W22" i="77"/>
  <c r="W27" i="77"/>
  <c r="W10" i="75"/>
  <c r="W14" i="75"/>
  <c r="W18" i="75"/>
  <c r="W25" i="75"/>
  <c r="W32" i="75"/>
  <c r="W43" i="75"/>
  <c r="W47" i="75"/>
  <c r="W51" i="75"/>
  <c r="W55" i="75"/>
  <c r="W35" i="75"/>
  <c r="W71" i="81"/>
  <c r="W29" i="75"/>
  <c r="W42" i="75"/>
  <c r="W46" i="75"/>
  <c r="W50" i="75"/>
  <c r="W54" i="75"/>
  <c r="X11" i="82"/>
  <c r="X15" i="82"/>
  <c r="X19" i="82"/>
  <c r="X22" i="82"/>
  <c r="X28" i="82"/>
  <c r="X32" i="82"/>
  <c r="X36" i="82"/>
  <c r="X40" i="82"/>
  <c r="X42" i="82"/>
  <c r="X49" i="82"/>
  <c r="X53" i="82"/>
  <c r="X57" i="82"/>
  <c r="X60" i="82"/>
  <c r="W28" i="77"/>
  <c r="W9" i="75"/>
  <c r="W11" i="75"/>
  <c r="W13" i="75"/>
  <c r="W15" i="75"/>
  <c r="W17" i="75"/>
  <c r="W19" i="75"/>
  <c r="W21" i="75"/>
  <c r="W26" i="75"/>
  <c r="W34" i="75"/>
  <c r="W38" i="75"/>
  <c r="W69" i="81"/>
  <c r="W45" i="75"/>
  <c r="W49" i="75"/>
  <c r="W53" i="75"/>
  <c r="X10" i="82"/>
  <c r="X14" i="82"/>
  <c r="X18" i="82"/>
  <c r="X27" i="82"/>
  <c r="X31" i="82"/>
  <c r="X35" i="82"/>
  <c r="X39" i="82"/>
  <c r="X48" i="82"/>
  <c r="X52" i="82"/>
  <c r="X56" i="82"/>
  <c r="X12" i="82"/>
  <c r="X37" i="82"/>
  <c r="W11" i="80"/>
  <c r="W19" i="80"/>
  <c r="W27" i="80"/>
  <c r="W38" i="80"/>
  <c r="W46" i="80"/>
  <c r="W57" i="80"/>
  <c r="X16" i="82"/>
  <c r="W10" i="80"/>
  <c r="W18" i="80"/>
  <c r="W26" i="80"/>
  <c r="W37" i="80"/>
  <c r="W45" i="80"/>
  <c r="W56" i="80"/>
  <c r="W64" i="80"/>
  <c r="W72" i="80"/>
  <c r="X20" i="82"/>
  <c r="W17" i="80"/>
  <c r="W25" i="80"/>
  <c r="W36" i="80"/>
  <c r="W44" i="80"/>
  <c r="W55" i="80"/>
  <c r="W63" i="80"/>
  <c r="W71" i="80"/>
  <c r="Y10" i="79"/>
  <c r="Y14" i="79"/>
  <c r="Y18" i="79"/>
  <c r="Y22" i="79"/>
  <c r="Y26" i="79"/>
  <c r="Y30" i="79"/>
  <c r="Y34" i="79"/>
  <c r="Y38" i="79"/>
  <c r="Y45" i="79"/>
  <c r="Y49" i="79"/>
  <c r="W16" i="80"/>
  <c r="W24" i="80"/>
  <c r="W35" i="80"/>
  <c r="W43" i="80"/>
  <c r="W51" i="80"/>
  <c r="W62" i="80"/>
  <c r="X46" i="82"/>
  <c r="W15" i="80"/>
  <c r="W23" i="80"/>
  <c r="W34" i="80"/>
  <c r="W42" i="80"/>
  <c r="W50" i="80"/>
  <c r="W61" i="80"/>
  <c r="W69" i="80"/>
  <c r="Y9" i="79"/>
  <c r="Y13" i="79"/>
  <c r="Y17" i="79"/>
  <c r="Y21" i="79"/>
  <c r="Y25" i="79"/>
  <c r="Y29" i="79"/>
  <c r="Y33" i="79"/>
  <c r="Y37" i="79"/>
  <c r="Y44" i="79"/>
  <c r="Y48" i="79"/>
  <c r="Y52" i="79"/>
  <c r="X50" i="82"/>
  <c r="W14" i="80"/>
  <c r="W22" i="80"/>
  <c r="W33" i="80"/>
  <c r="W41" i="80"/>
  <c r="W49" i="80"/>
  <c r="W60" i="80"/>
  <c r="W68" i="80"/>
  <c r="W9" i="80"/>
  <c r="X29" i="82"/>
  <c r="X54" i="82"/>
  <c r="W13" i="80"/>
  <c r="W21" i="80"/>
  <c r="W32" i="80"/>
  <c r="W40" i="80"/>
  <c r="W48" i="80"/>
  <c r="W59" i="80"/>
  <c r="W67" i="80"/>
  <c r="Y12" i="79"/>
  <c r="Y16" i="79"/>
  <c r="Y20" i="79"/>
  <c r="Y24" i="79"/>
  <c r="Y32" i="79"/>
  <c r="Y36" i="79"/>
  <c r="Y40" i="79"/>
  <c r="Y47" i="79"/>
  <c r="Y51" i="79"/>
  <c r="X8" i="82"/>
  <c r="X33" i="82"/>
  <c r="X58" i="82"/>
  <c r="W12" i="80"/>
  <c r="W20" i="80"/>
  <c r="W28" i="80"/>
  <c r="W39" i="80"/>
  <c r="W47" i="80"/>
  <c r="W58" i="80"/>
  <c r="W66" i="80"/>
  <c r="W74" i="80"/>
  <c r="Y46" i="79"/>
  <c r="Y54" i="79"/>
  <c r="Y58" i="79"/>
  <c r="Y66" i="79"/>
  <c r="Y70" i="79"/>
  <c r="Y74" i="79"/>
  <c r="Y81" i="79"/>
  <c r="Y85" i="79"/>
  <c r="Y89" i="79"/>
  <c r="Y93" i="79"/>
  <c r="Y101" i="79"/>
  <c r="Y105" i="79"/>
  <c r="Y109" i="79"/>
  <c r="Y12" i="78"/>
  <c r="Y16" i="78"/>
  <c r="Y20" i="78"/>
  <c r="Y24" i="78"/>
  <c r="Y32" i="78"/>
  <c r="Y36" i="78"/>
  <c r="Y40" i="78"/>
  <c r="W65" i="80"/>
  <c r="Y50" i="79"/>
  <c r="Y11" i="79"/>
  <c r="Y53" i="79"/>
  <c r="Y57" i="79"/>
  <c r="Y61" i="79"/>
  <c r="Y65" i="79"/>
  <c r="Y69" i="79"/>
  <c r="Y73" i="79"/>
  <c r="Y80" i="79"/>
  <c r="Y84" i="79"/>
  <c r="Y88" i="79"/>
  <c r="Y92" i="79"/>
  <c r="Y96" i="79"/>
  <c r="Y100" i="79"/>
  <c r="Y104" i="79"/>
  <c r="Y108" i="79"/>
  <c r="Y11" i="78"/>
  <c r="Y15" i="78"/>
  <c r="Y19" i="78"/>
  <c r="Y23" i="78"/>
  <c r="Y31" i="78"/>
  <c r="Y35" i="78"/>
  <c r="Y39" i="78"/>
  <c r="Y46" i="78"/>
  <c r="Y50" i="78"/>
  <c r="Y54" i="78"/>
  <c r="Y58" i="78"/>
  <c r="Y15" i="79"/>
  <c r="Y19" i="79"/>
  <c r="Y56" i="79"/>
  <c r="Y60" i="79"/>
  <c r="Y64" i="79"/>
  <c r="Y68" i="79"/>
  <c r="Y72" i="79"/>
  <c r="Y79" i="79"/>
  <c r="Y83" i="79"/>
  <c r="Y87" i="79"/>
  <c r="Y91" i="79"/>
  <c r="Y95" i="79"/>
  <c r="Y99" i="79"/>
  <c r="Y103" i="79"/>
  <c r="Y107" i="79"/>
  <c r="Y10" i="78"/>
  <c r="Y14" i="78"/>
  <c r="Y18" i="78"/>
  <c r="Y22" i="78"/>
  <c r="Y26" i="78"/>
  <c r="Y30" i="78"/>
  <c r="Y34" i="78"/>
  <c r="Y38" i="78"/>
  <c r="Y45" i="78"/>
  <c r="Y49" i="78"/>
  <c r="Y53" i="78"/>
  <c r="Y57" i="78"/>
  <c r="Y61" i="78"/>
  <c r="Y65" i="78"/>
  <c r="W73" i="80"/>
  <c r="Y23" i="79"/>
  <c r="Y31" i="79"/>
  <c r="W70" i="80"/>
  <c r="Y35" i="79"/>
  <c r="Y55" i="79"/>
  <c r="Y59" i="79"/>
  <c r="Y67" i="79"/>
  <c r="Y71" i="79"/>
  <c r="Y75" i="79"/>
  <c r="Y82" i="79"/>
  <c r="Y86" i="79"/>
  <c r="Y90" i="79"/>
  <c r="Y94" i="79"/>
  <c r="Y102" i="79"/>
  <c r="Y106" i="79"/>
  <c r="Y110" i="79"/>
  <c r="Y9" i="78"/>
  <c r="Y13" i="78"/>
  <c r="Y17" i="78"/>
  <c r="Y21" i="78"/>
  <c r="Y25" i="78"/>
  <c r="Y29" i="78"/>
  <c r="Y33" i="78"/>
  <c r="Y37" i="78"/>
  <c r="Y44" i="78"/>
  <c r="Y48" i="78"/>
  <c r="Y52" i="78"/>
  <c r="Y56" i="78"/>
  <c r="Y60" i="78"/>
  <c r="Y64" i="78"/>
  <c r="Y39" i="79"/>
  <c r="R14" i="72"/>
  <c r="U14" i="72"/>
  <c r="T11" i="72"/>
  <c r="V9" i="72"/>
  <c r="Q11" i="74"/>
  <c r="U12" i="74"/>
  <c r="S11" i="74"/>
  <c r="X8" i="73"/>
  <c r="V55" i="73"/>
  <c r="U54" i="73"/>
  <c r="T53" i="73"/>
  <c r="S52" i="73"/>
  <c r="X49" i="73"/>
  <c r="W48" i="73"/>
  <c r="V47" i="73"/>
  <c r="U46" i="73"/>
  <c r="T45" i="73"/>
  <c r="S44" i="73"/>
  <c r="X38" i="73"/>
  <c r="W37" i="73"/>
  <c r="V36" i="73"/>
  <c r="U35" i="73"/>
  <c r="T34" i="73"/>
  <c r="S33" i="73"/>
  <c r="X30" i="73"/>
  <c r="W29" i="73"/>
  <c r="V28" i="73"/>
  <c r="U27" i="73"/>
  <c r="T26" i="73"/>
  <c r="S25" i="73"/>
  <c r="X19" i="73"/>
  <c r="W18" i="73"/>
  <c r="V17" i="73"/>
  <c r="U16" i="73"/>
  <c r="T15" i="73"/>
  <c r="S14" i="73"/>
  <c r="X11" i="73"/>
  <c r="W10" i="73"/>
  <c r="V9" i="73"/>
  <c r="S18" i="76"/>
  <c r="W20" i="76"/>
  <c r="U19" i="76"/>
  <c r="W16" i="76"/>
  <c r="U14" i="76"/>
  <c r="W11" i="76"/>
  <c r="U10" i="76"/>
  <c r="U9" i="78"/>
  <c r="U103" i="78"/>
  <c r="U93" i="78"/>
  <c r="U85" i="78"/>
  <c r="U74" i="78"/>
  <c r="U66" i="78"/>
  <c r="U56" i="78"/>
  <c r="U48" i="78"/>
  <c r="U37" i="78"/>
  <c r="U29" i="78"/>
  <c r="U19" i="78"/>
  <c r="U11" i="78"/>
  <c r="Y108" i="78"/>
  <c r="W107" i="78"/>
  <c r="Y104" i="78"/>
  <c r="W103" i="78"/>
  <c r="Y100" i="78"/>
  <c r="W99" i="78"/>
  <c r="Y96" i="78"/>
  <c r="W95" i="78"/>
  <c r="Y92" i="78"/>
  <c r="W91" i="78"/>
  <c r="Y88" i="78"/>
  <c r="W87" i="78"/>
  <c r="Y84" i="78"/>
  <c r="W83" i="78"/>
  <c r="Y80" i="78"/>
  <c r="W79" i="78"/>
  <c r="Y73" i="78"/>
  <c r="W72" i="78"/>
  <c r="Y69" i="78"/>
  <c r="W68" i="78"/>
  <c r="Z66" i="78"/>
  <c r="Z58" i="78"/>
  <c r="Y51" i="78"/>
  <c r="T12" i="74"/>
  <c r="R11" i="74"/>
  <c r="V9" i="74"/>
  <c r="W8" i="73"/>
  <c r="U55" i="73"/>
  <c r="T54" i="73"/>
  <c r="S53" i="73"/>
  <c r="X50" i="73"/>
  <c r="W49" i="73"/>
  <c r="V48" i="73"/>
  <c r="U47" i="73"/>
  <c r="T46" i="73"/>
  <c r="S45" i="73"/>
  <c r="X42" i="73"/>
  <c r="W38" i="73"/>
  <c r="V37" i="73"/>
  <c r="U36" i="73"/>
  <c r="T35" i="73"/>
  <c r="S34" i="73"/>
  <c r="X31" i="73"/>
  <c r="W30" i="73"/>
  <c r="V29" i="73"/>
  <c r="U28" i="73"/>
  <c r="T27" i="73"/>
  <c r="S26" i="73"/>
  <c r="X20" i="73"/>
  <c r="W19" i="73"/>
  <c r="V18" i="73"/>
  <c r="U17" i="73"/>
  <c r="T16" i="73"/>
  <c r="S15" i="73"/>
  <c r="X12" i="73"/>
  <c r="W11" i="73"/>
  <c r="V10" i="73"/>
  <c r="U9" i="73"/>
  <c r="S17" i="76"/>
  <c r="X21" i="76"/>
  <c r="V20" i="76"/>
  <c r="T19" i="76"/>
  <c r="X17" i="76"/>
  <c r="V16" i="76"/>
  <c r="T14" i="76"/>
  <c r="X12" i="76"/>
  <c r="V11" i="76"/>
  <c r="T10" i="76"/>
  <c r="U110" i="78"/>
  <c r="U102" i="78"/>
  <c r="U92" i="78"/>
  <c r="U84" i="78"/>
  <c r="U73" i="78"/>
  <c r="U65" i="78"/>
  <c r="U55" i="78"/>
  <c r="U47" i="78"/>
  <c r="U36" i="78"/>
  <c r="U26" i="78"/>
  <c r="U18" i="78"/>
  <c r="U10" i="78"/>
  <c r="Z109" i="78"/>
  <c r="X108" i="78"/>
  <c r="V107" i="78"/>
  <c r="Z105" i="78"/>
  <c r="X104" i="78"/>
  <c r="V103" i="78"/>
  <c r="Z101" i="78"/>
  <c r="X100" i="78"/>
  <c r="V99" i="78"/>
  <c r="X96" i="78"/>
  <c r="V95" i="78"/>
  <c r="Z93" i="78"/>
  <c r="X92" i="78"/>
  <c r="V91" i="78"/>
  <c r="Z89" i="78"/>
  <c r="X88" i="78"/>
  <c r="V87" i="78"/>
  <c r="Z85" i="78"/>
  <c r="X84" i="78"/>
  <c r="V83" i="78"/>
  <c r="Z81" i="78"/>
  <c r="X80" i="78"/>
  <c r="V79" i="78"/>
  <c r="Z74" i="78"/>
  <c r="X73" i="78"/>
  <c r="V72" i="78"/>
  <c r="Z70" i="78"/>
  <c r="X69" i="78"/>
  <c r="V68" i="78"/>
  <c r="Y66" i="78"/>
  <c r="W58" i="78"/>
  <c r="Z54" i="78"/>
  <c r="Y47" i="78"/>
  <c r="T23" i="75"/>
  <c r="S56" i="75"/>
  <c r="X40" i="75"/>
  <c r="W23" i="75"/>
  <c r="U22" i="75"/>
  <c r="S22" i="75"/>
  <c r="X56" i="75"/>
  <c r="W40" i="75"/>
  <c r="U39" i="75"/>
  <c r="X22" i="75"/>
  <c r="W56" i="75"/>
  <c r="V40" i="75"/>
  <c r="T39" i="75"/>
  <c r="W22" i="75"/>
  <c r="X57" i="75"/>
  <c r="V56" i="75"/>
  <c r="U40" i="75"/>
  <c r="X23" i="75"/>
  <c r="V22" i="75"/>
  <c r="W57" i="75"/>
  <c r="T40" i="75"/>
  <c r="V23" i="75"/>
  <c r="T22" i="75"/>
  <c r="U57" i="75"/>
  <c r="X39" i="75"/>
  <c r="U23" i="75"/>
  <c r="S39" i="75"/>
  <c r="T57" i="75"/>
  <c r="W39" i="75"/>
  <c r="T28" i="77"/>
  <c r="X26" i="77"/>
  <c r="V25" i="77"/>
  <c r="T24" i="77"/>
  <c r="Q25" i="89"/>
  <c r="Q39" i="87"/>
  <c r="R39" i="87"/>
  <c r="Q57" i="87"/>
  <c r="Q23" i="87"/>
  <c r="P77" i="91"/>
  <c r="Q27" i="89"/>
  <c r="Q40" i="87"/>
  <c r="S57" i="87"/>
  <c r="P25" i="89"/>
  <c r="S23" i="87"/>
  <c r="R57" i="87"/>
  <c r="S56" i="87"/>
  <c r="R40" i="87"/>
  <c r="R28" i="89"/>
  <c r="U28" i="77"/>
  <c r="W25" i="77"/>
  <c r="U24" i="77"/>
  <c r="P23" i="89"/>
  <c r="Q28" i="89"/>
  <c r="Q22" i="87"/>
  <c r="S39" i="87"/>
  <c r="R22" i="87"/>
  <c r="R24" i="89"/>
  <c r="E30" i="93"/>
  <c r="E25" i="95" s="1"/>
  <c r="P25" i="95" s="1"/>
  <c r="P42" i="91"/>
  <c r="G53" i="93"/>
  <c r="G44" i="95" s="1"/>
  <c r="R44" i="95" s="1"/>
  <c r="R77" i="91"/>
  <c r="E76" i="91"/>
  <c r="Q26" i="89"/>
  <c r="R23" i="89"/>
  <c r="S26" i="89"/>
  <c r="S25" i="89"/>
  <c r="F76" i="93"/>
  <c r="F63" i="95" s="1"/>
  <c r="Q63" i="95" s="1"/>
  <c r="P26" i="89"/>
  <c r="P112" i="91"/>
  <c r="E76" i="93"/>
  <c r="P111" i="91"/>
  <c r="E75" i="93"/>
  <c r="G75" i="93"/>
  <c r="R111" i="91"/>
  <c r="S76" i="93"/>
  <c r="G63" i="95"/>
  <c r="R63" i="95" s="1"/>
  <c r="Q112" i="91"/>
  <c r="F53" i="93"/>
  <c r="Q77" i="91"/>
  <c r="H29" i="93"/>
  <c r="S41" i="91"/>
  <c r="H52" i="93"/>
  <c r="S76" i="91"/>
  <c r="F29" i="93"/>
  <c r="Q41" i="91"/>
  <c r="R76" i="91"/>
  <c r="G52" i="93"/>
  <c r="G29" i="93"/>
  <c r="R41" i="91"/>
  <c r="R42" i="91"/>
  <c r="G30" i="93"/>
  <c r="S77" i="91"/>
  <c r="H53" i="93"/>
  <c r="Q42" i="91"/>
  <c r="F30" i="93"/>
  <c r="E41" i="91"/>
  <c r="H42" i="91"/>
  <c r="E53" i="93"/>
  <c r="F52" i="93"/>
  <c r="R25" i="89"/>
  <c r="H53" i="81"/>
  <c r="V53" i="81" s="1"/>
  <c r="F41" i="79"/>
  <c r="V41" i="79" s="1"/>
  <c r="G41" i="79"/>
  <c r="W41" i="79" s="1"/>
  <c r="H41" i="79"/>
  <c r="X41" i="79" s="1"/>
  <c r="I41" i="79"/>
  <c r="Y41" i="79" s="1"/>
  <c r="J41" i="79"/>
  <c r="Z41" i="79" s="1"/>
  <c r="K41" i="79"/>
  <c r="AA41" i="79" s="1"/>
  <c r="F42" i="79"/>
  <c r="V42" i="79" s="1"/>
  <c r="G42" i="79"/>
  <c r="W42" i="79" s="1"/>
  <c r="H42" i="79"/>
  <c r="X42" i="79" s="1"/>
  <c r="I42" i="79"/>
  <c r="Y42" i="79" s="1"/>
  <c r="J42" i="79"/>
  <c r="Z42" i="79" s="1"/>
  <c r="K42" i="79"/>
  <c r="AA42" i="79" s="1"/>
  <c r="E42" i="79"/>
  <c r="U42" i="79" s="1"/>
  <c r="F76" i="79"/>
  <c r="V76" i="79" s="1"/>
  <c r="G76" i="79"/>
  <c r="W76" i="79" s="1"/>
  <c r="H76" i="79"/>
  <c r="X76" i="79" s="1"/>
  <c r="I76" i="79"/>
  <c r="Y76" i="79" s="1"/>
  <c r="J76" i="79"/>
  <c r="Z76" i="79" s="1"/>
  <c r="K76" i="79"/>
  <c r="AA76" i="79" s="1"/>
  <c r="F77" i="79"/>
  <c r="V77" i="79" s="1"/>
  <c r="G77" i="79"/>
  <c r="W77" i="79" s="1"/>
  <c r="H77" i="79"/>
  <c r="X77" i="79" s="1"/>
  <c r="I77" i="79"/>
  <c r="Y77" i="79" s="1"/>
  <c r="J77" i="79"/>
  <c r="Z77" i="79" s="1"/>
  <c r="K77" i="79"/>
  <c r="AA77" i="79" s="1"/>
  <c r="E77" i="79"/>
  <c r="U77" i="79" s="1"/>
  <c r="F111" i="79"/>
  <c r="V111" i="79" s="1"/>
  <c r="G111" i="79"/>
  <c r="W111" i="79" s="1"/>
  <c r="H111" i="79"/>
  <c r="X111" i="79" s="1"/>
  <c r="I111" i="79"/>
  <c r="Y111" i="79" s="1"/>
  <c r="J111" i="79"/>
  <c r="Z111" i="79" s="1"/>
  <c r="K111" i="79"/>
  <c r="AA111" i="79" s="1"/>
  <c r="F112" i="79"/>
  <c r="V112" i="79" s="1"/>
  <c r="G112" i="79"/>
  <c r="W112" i="79" s="1"/>
  <c r="H112" i="79"/>
  <c r="X112" i="79" s="1"/>
  <c r="I112" i="79"/>
  <c r="Y112" i="79" s="1"/>
  <c r="J112" i="79"/>
  <c r="Z112" i="79" s="1"/>
  <c r="K112" i="79"/>
  <c r="AA112" i="79" s="1"/>
  <c r="E112" i="79"/>
  <c r="U112" i="79" s="1"/>
  <c r="E111" i="79"/>
  <c r="U111" i="79" s="1"/>
  <c r="E76" i="79"/>
  <c r="U76" i="79" s="1"/>
  <c r="E41" i="79"/>
  <c r="U41" i="79" s="1"/>
  <c r="E24" i="88"/>
  <c r="Q24" i="88" s="1"/>
  <c r="F24" i="88"/>
  <c r="R24" i="88" s="1"/>
  <c r="G24" i="88"/>
  <c r="S24" i="88" s="1"/>
  <c r="H24" i="88"/>
  <c r="T24" i="88" s="1"/>
  <c r="E25" i="88"/>
  <c r="Q25" i="88" s="1"/>
  <c r="F25" i="88"/>
  <c r="R25" i="88" s="1"/>
  <c r="G25" i="88"/>
  <c r="S25" i="88" s="1"/>
  <c r="H25" i="88"/>
  <c r="T25" i="88" s="1"/>
  <c r="E26" i="88"/>
  <c r="Q26" i="88" s="1"/>
  <c r="F26" i="88"/>
  <c r="R26" i="88" s="1"/>
  <c r="G26" i="88"/>
  <c r="S26" i="88" s="1"/>
  <c r="H26" i="88"/>
  <c r="T26" i="88" s="1"/>
  <c r="E27" i="88"/>
  <c r="Q27" i="88" s="1"/>
  <c r="F27" i="88"/>
  <c r="R27" i="88" s="1"/>
  <c r="G27" i="88"/>
  <c r="S27" i="88" s="1"/>
  <c r="H27" i="88"/>
  <c r="T27" i="88" s="1"/>
  <c r="E28" i="88"/>
  <c r="Q28" i="88" s="1"/>
  <c r="F28" i="88"/>
  <c r="R28" i="88" s="1"/>
  <c r="G28" i="88"/>
  <c r="S28" i="88" s="1"/>
  <c r="H28" i="88"/>
  <c r="T28" i="88" s="1"/>
  <c r="F23" i="88"/>
  <c r="R23" i="88" s="1"/>
  <c r="G23" i="88"/>
  <c r="S23" i="88" s="1"/>
  <c r="H23" i="88"/>
  <c r="T23" i="88" s="1"/>
  <c r="E23" i="88"/>
  <c r="Q23" i="88" s="1"/>
  <c r="F56" i="84"/>
  <c r="Q56" i="84" s="1"/>
  <c r="G56" i="84"/>
  <c r="R56" i="84" s="1"/>
  <c r="H56" i="84"/>
  <c r="S56" i="84" s="1"/>
  <c r="F57" i="84"/>
  <c r="Q57" i="84" s="1"/>
  <c r="G57" i="84"/>
  <c r="R57" i="84" s="1"/>
  <c r="H57" i="84"/>
  <c r="S57" i="84" s="1"/>
  <c r="E57" i="84"/>
  <c r="P57" i="84" s="1"/>
  <c r="F39" i="84"/>
  <c r="Q39" i="84" s="1"/>
  <c r="G39" i="84"/>
  <c r="R39" i="84" s="1"/>
  <c r="H39" i="84"/>
  <c r="S39" i="84" s="1"/>
  <c r="F40" i="84"/>
  <c r="Q40" i="84" s="1"/>
  <c r="G40" i="84"/>
  <c r="R40" i="84" s="1"/>
  <c r="H40" i="84"/>
  <c r="S40" i="84" s="1"/>
  <c r="E40" i="84"/>
  <c r="P40" i="84" s="1"/>
  <c r="F22" i="84"/>
  <c r="Q22" i="84" s="1"/>
  <c r="G22" i="84"/>
  <c r="R22" i="84" s="1"/>
  <c r="H22" i="84"/>
  <c r="S22" i="84" s="1"/>
  <c r="F23" i="84"/>
  <c r="Q23" i="84" s="1"/>
  <c r="G23" i="84"/>
  <c r="R23" i="84" s="1"/>
  <c r="H23" i="84"/>
  <c r="S23" i="84" s="1"/>
  <c r="E23" i="84"/>
  <c r="P23" i="84" s="1"/>
  <c r="E56" i="84"/>
  <c r="P56" i="84" s="1"/>
  <c r="E39" i="84"/>
  <c r="P39" i="84" s="1"/>
  <c r="E22" i="84"/>
  <c r="P22" i="84" s="1"/>
  <c r="F23" i="76"/>
  <c r="T23" i="76" s="1"/>
  <c r="G23" i="76"/>
  <c r="U23" i="76" s="1"/>
  <c r="H23" i="76"/>
  <c r="V23" i="76" s="1"/>
  <c r="I23" i="76"/>
  <c r="W23" i="76" s="1"/>
  <c r="J23" i="76"/>
  <c r="X23" i="76" s="1"/>
  <c r="K23" i="76"/>
  <c r="Y23" i="76" s="1"/>
  <c r="F24" i="76"/>
  <c r="T24" i="76" s="1"/>
  <c r="G24" i="76"/>
  <c r="U24" i="76" s="1"/>
  <c r="H24" i="76"/>
  <c r="V24" i="76" s="1"/>
  <c r="I24" i="76"/>
  <c r="W24" i="76" s="1"/>
  <c r="J24" i="76"/>
  <c r="X24" i="76" s="1"/>
  <c r="K24" i="76"/>
  <c r="Y24" i="76" s="1"/>
  <c r="F25" i="76"/>
  <c r="T25" i="76" s="1"/>
  <c r="G25" i="76"/>
  <c r="U25" i="76" s="1"/>
  <c r="H25" i="76"/>
  <c r="V25" i="76" s="1"/>
  <c r="I25" i="76"/>
  <c r="W25" i="76" s="1"/>
  <c r="J25" i="76"/>
  <c r="X25" i="76" s="1"/>
  <c r="K25" i="76"/>
  <c r="Y25" i="76" s="1"/>
  <c r="F26" i="76"/>
  <c r="T26" i="76" s="1"/>
  <c r="G26" i="76"/>
  <c r="U26" i="76" s="1"/>
  <c r="H26" i="76"/>
  <c r="V26" i="76" s="1"/>
  <c r="I26" i="76"/>
  <c r="W26" i="76" s="1"/>
  <c r="J26" i="76"/>
  <c r="X26" i="76" s="1"/>
  <c r="K26" i="76"/>
  <c r="Y26" i="76" s="1"/>
  <c r="F27" i="76"/>
  <c r="T27" i="76" s="1"/>
  <c r="G27" i="76"/>
  <c r="U27" i="76" s="1"/>
  <c r="H27" i="76"/>
  <c r="V27" i="76" s="1"/>
  <c r="I27" i="76"/>
  <c r="W27" i="76" s="1"/>
  <c r="J27" i="76"/>
  <c r="X27" i="76" s="1"/>
  <c r="K27" i="76"/>
  <c r="Y27" i="76" s="1"/>
  <c r="F28" i="76"/>
  <c r="T28" i="76" s="1"/>
  <c r="G28" i="76"/>
  <c r="U28" i="76" s="1"/>
  <c r="H28" i="76"/>
  <c r="V28" i="76" s="1"/>
  <c r="I28" i="76"/>
  <c r="W28" i="76" s="1"/>
  <c r="J28" i="76"/>
  <c r="X28" i="76" s="1"/>
  <c r="K28" i="76"/>
  <c r="Y28" i="76" s="1"/>
  <c r="E24" i="76"/>
  <c r="S24" i="76" s="1"/>
  <c r="E25" i="76"/>
  <c r="S25" i="76" s="1"/>
  <c r="E26" i="76"/>
  <c r="S26" i="76" s="1"/>
  <c r="E27" i="76"/>
  <c r="S27" i="76" s="1"/>
  <c r="E28" i="76"/>
  <c r="S28" i="76" s="1"/>
  <c r="E23" i="76"/>
  <c r="S23" i="76" s="1"/>
  <c r="F22" i="73"/>
  <c r="T22" i="73" s="1"/>
  <c r="G22" i="73"/>
  <c r="U22" i="73" s="1"/>
  <c r="H22" i="73"/>
  <c r="V22" i="73" s="1"/>
  <c r="I22" i="73"/>
  <c r="W22" i="73" s="1"/>
  <c r="J22" i="73"/>
  <c r="X22" i="73" s="1"/>
  <c r="K22" i="73"/>
  <c r="Y22" i="73" s="1"/>
  <c r="F23" i="73"/>
  <c r="T23" i="73" s="1"/>
  <c r="G23" i="73"/>
  <c r="U23" i="73" s="1"/>
  <c r="H23" i="73"/>
  <c r="V23" i="73" s="1"/>
  <c r="I23" i="73"/>
  <c r="W23" i="73" s="1"/>
  <c r="J23" i="73"/>
  <c r="X23" i="73" s="1"/>
  <c r="K23" i="73"/>
  <c r="Y23" i="73" s="1"/>
  <c r="E23" i="73"/>
  <c r="S23" i="73" s="1"/>
  <c r="F39" i="73"/>
  <c r="T39" i="73" s="1"/>
  <c r="G39" i="73"/>
  <c r="U39" i="73" s="1"/>
  <c r="H39" i="73"/>
  <c r="V39" i="73" s="1"/>
  <c r="I39" i="73"/>
  <c r="W39" i="73" s="1"/>
  <c r="J39" i="73"/>
  <c r="X39" i="73" s="1"/>
  <c r="K39" i="73"/>
  <c r="Y39" i="73" s="1"/>
  <c r="F40" i="73"/>
  <c r="T40" i="73" s="1"/>
  <c r="G40" i="73"/>
  <c r="U40" i="73" s="1"/>
  <c r="H40" i="73"/>
  <c r="V40" i="73" s="1"/>
  <c r="I40" i="73"/>
  <c r="W40" i="73" s="1"/>
  <c r="J40" i="73"/>
  <c r="X40" i="73" s="1"/>
  <c r="K40" i="73"/>
  <c r="Y40" i="73" s="1"/>
  <c r="E40" i="73"/>
  <c r="S40" i="73" s="1"/>
  <c r="F56" i="73"/>
  <c r="T56" i="73" s="1"/>
  <c r="G56" i="73"/>
  <c r="U56" i="73" s="1"/>
  <c r="H56" i="73"/>
  <c r="V56" i="73" s="1"/>
  <c r="I56" i="73"/>
  <c r="W56" i="73" s="1"/>
  <c r="J56" i="73"/>
  <c r="X56" i="73" s="1"/>
  <c r="K56" i="73"/>
  <c r="Y56" i="73" s="1"/>
  <c r="F57" i="73"/>
  <c r="T57" i="73" s="1"/>
  <c r="G57" i="73"/>
  <c r="U57" i="73" s="1"/>
  <c r="H57" i="73"/>
  <c r="V57" i="73" s="1"/>
  <c r="I57" i="73"/>
  <c r="W57" i="73" s="1"/>
  <c r="J57" i="73"/>
  <c r="X57" i="73" s="1"/>
  <c r="K57" i="73"/>
  <c r="Y57" i="73" s="1"/>
  <c r="E57" i="73"/>
  <c r="S57" i="73" s="1"/>
  <c r="E56" i="73"/>
  <c r="S56" i="73" s="1"/>
  <c r="E39" i="73"/>
  <c r="S39" i="73" s="1"/>
  <c r="E22" i="73"/>
  <c r="S22" i="73" s="1"/>
  <c r="Q30" i="93" l="1"/>
  <c r="F76" i="90"/>
  <c r="F52" i="92" s="1"/>
  <c r="R76" i="93"/>
  <c r="G53" i="81"/>
  <c r="U53" i="81" s="1"/>
  <c r="H76" i="78"/>
  <c r="X76" i="78" s="1"/>
  <c r="J29" i="81"/>
  <c r="X29" i="81" s="1"/>
  <c r="H52" i="81"/>
  <c r="F52" i="81"/>
  <c r="T52" i="81" s="1"/>
  <c r="E30" i="81"/>
  <c r="S30" i="81" s="1"/>
  <c r="G30" i="81"/>
  <c r="K29" i="81"/>
  <c r="Y29" i="81" s="1"/>
  <c r="S53" i="93"/>
  <c r="E52" i="93"/>
  <c r="P76" i="91"/>
  <c r="F75" i="93"/>
  <c r="Q111" i="91"/>
  <c r="S111" i="91"/>
  <c r="H75" i="93"/>
  <c r="S112" i="91"/>
  <c r="H76" i="93"/>
  <c r="G62" i="95"/>
  <c r="R62" i="95" s="1"/>
  <c r="S75" i="93"/>
  <c r="Q75" i="93"/>
  <c r="E62" i="95"/>
  <c r="P62" i="95" s="1"/>
  <c r="Q76" i="93"/>
  <c r="E63" i="95"/>
  <c r="P63" i="95" s="1"/>
  <c r="F44" i="95"/>
  <c r="Q44" i="95" s="1"/>
  <c r="R53" i="93"/>
  <c r="F24" i="95"/>
  <c r="Q24" i="95" s="1"/>
  <c r="R29" i="93"/>
  <c r="F25" i="95"/>
  <c r="Q25" i="95" s="1"/>
  <c r="R30" i="93"/>
  <c r="F43" i="95"/>
  <c r="Q43" i="95" s="1"/>
  <c r="R52" i="93"/>
  <c r="T53" i="93"/>
  <c r="H44" i="95"/>
  <c r="S44" i="95" s="1"/>
  <c r="H43" i="95"/>
  <c r="S43" i="95" s="1"/>
  <c r="T52" i="93"/>
  <c r="Q53" i="93"/>
  <c r="E44" i="95"/>
  <c r="P44" i="95" s="1"/>
  <c r="H24" i="95"/>
  <c r="S24" i="95" s="1"/>
  <c r="T29" i="93"/>
  <c r="P41" i="91"/>
  <c r="E29" i="93"/>
  <c r="G24" i="95"/>
  <c r="R24" i="95" s="1"/>
  <c r="S29" i="93"/>
  <c r="S42" i="91"/>
  <c r="H30" i="93"/>
  <c r="G25" i="95"/>
  <c r="R25" i="95" s="1"/>
  <c r="S30" i="93"/>
  <c r="G43" i="95"/>
  <c r="R43" i="95" s="1"/>
  <c r="S52" i="93"/>
  <c r="G111" i="90"/>
  <c r="G75" i="92" s="1"/>
  <c r="E112" i="90"/>
  <c r="G76" i="90"/>
  <c r="G52" i="92" s="1"/>
  <c r="E76" i="92"/>
  <c r="P112" i="90"/>
  <c r="G41" i="90"/>
  <c r="E41" i="90"/>
  <c r="G42" i="90"/>
  <c r="H77" i="90"/>
  <c r="G76" i="81"/>
  <c r="F76" i="81"/>
  <c r="E75" i="81"/>
  <c r="K75" i="81"/>
  <c r="J75" i="81"/>
  <c r="K76" i="81"/>
  <c r="I75" i="81"/>
  <c r="J76" i="81"/>
  <c r="H75" i="81"/>
  <c r="E76" i="81"/>
  <c r="I76" i="81"/>
  <c r="G75" i="81"/>
  <c r="H76" i="81"/>
  <c r="F75" i="81"/>
  <c r="F53" i="81"/>
  <c r="K30" i="81"/>
  <c r="I29" i="81"/>
  <c r="H44" i="83"/>
  <c r="V44" i="83" s="1"/>
  <c r="K52" i="81"/>
  <c r="J30" i="81"/>
  <c r="H29" i="81"/>
  <c r="E29" i="81"/>
  <c r="E53" i="81"/>
  <c r="J52" i="81"/>
  <c r="I30" i="81"/>
  <c r="G29" i="81"/>
  <c r="F43" i="83"/>
  <c r="T43" i="83" s="1"/>
  <c r="E52" i="81"/>
  <c r="K53" i="81"/>
  <c r="I52" i="81"/>
  <c r="H30" i="81"/>
  <c r="F29" i="81"/>
  <c r="J53" i="81"/>
  <c r="I53" i="81"/>
  <c r="G52" i="81"/>
  <c r="F30" i="81"/>
  <c r="K41" i="78"/>
  <c r="AA41" i="78" s="1"/>
  <c r="H77" i="78"/>
  <c r="X77" i="78" s="1"/>
  <c r="K76" i="78"/>
  <c r="AA76" i="78" s="1"/>
  <c r="H52" i="80"/>
  <c r="V52" i="80" s="1"/>
  <c r="E42" i="78"/>
  <c r="U42" i="78" s="1"/>
  <c r="F76" i="78"/>
  <c r="V76" i="78" s="1"/>
  <c r="G42" i="78"/>
  <c r="J77" i="78"/>
  <c r="J41" i="78"/>
  <c r="Z41" i="78" s="1"/>
  <c r="X112" i="78"/>
  <c r="W112" i="78"/>
  <c r="AA112" i="78"/>
  <c r="AA111" i="78"/>
  <c r="K75" i="80"/>
  <c r="G76" i="80"/>
  <c r="K76" i="80"/>
  <c r="F77" i="78"/>
  <c r="K42" i="78"/>
  <c r="I41" i="78"/>
  <c r="G77" i="78"/>
  <c r="J42" i="78"/>
  <c r="H41" i="78"/>
  <c r="E41" i="78"/>
  <c r="E77" i="78"/>
  <c r="J76" i="78"/>
  <c r="I42" i="78"/>
  <c r="G41" i="78"/>
  <c r="E76" i="78"/>
  <c r="K77" i="78"/>
  <c r="I76" i="78"/>
  <c r="H42" i="78"/>
  <c r="F41" i="78"/>
  <c r="I77" i="78"/>
  <c r="G76" i="78"/>
  <c r="F42" i="78"/>
  <c r="F112" i="90"/>
  <c r="H111" i="90"/>
  <c r="F41" i="90"/>
  <c r="E76" i="90"/>
  <c r="F111" i="90"/>
  <c r="E42" i="90"/>
  <c r="E111" i="90"/>
  <c r="E77" i="90"/>
  <c r="H42" i="90"/>
  <c r="H112" i="90"/>
  <c r="G77" i="90"/>
  <c r="F42" i="90"/>
  <c r="G112" i="90"/>
  <c r="F77" i="90"/>
  <c r="H41" i="90"/>
  <c r="H76" i="90"/>
  <c r="R29" i="71"/>
  <c r="S29" i="71"/>
  <c r="T29" i="71"/>
  <c r="U29" i="71"/>
  <c r="V29" i="71"/>
  <c r="W29" i="71"/>
  <c r="R30" i="71"/>
  <c r="S30" i="71"/>
  <c r="T30" i="71"/>
  <c r="U30" i="71"/>
  <c r="V30" i="71"/>
  <c r="W30" i="71"/>
  <c r="Q30" i="71"/>
  <c r="Q29" i="71"/>
  <c r="E29" i="71"/>
  <c r="F29" i="71"/>
  <c r="G29" i="71"/>
  <c r="H29" i="71"/>
  <c r="I29" i="71"/>
  <c r="J29" i="71"/>
  <c r="E30" i="71"/>
  <c r="F30" i="71"/>
  <c r="G30" i="71"/>
  <c r="H30" i="71"/>
  <c r="I30" i="71"/>
  <c r="J30" i="71"/>
  <c r="D30" i="71"/>
  <c r="D29" i="71"/>
  <c r="R111" i="90" l="1"/>
  <c r="J24" i="83"/>
  <c r="X24" i="83" s="1"/>
  <c r="Q76" i="90"/>
  <c r="G44" i="83"/>
  <c r="U44" i="83" s="1"/>
  <c r="E25" i="83"/>
  <c r="S25" i="83" s="1"/>
  <c r="K24" i="83"/>
  <c r="Y24" i="83" s="1"/>
  <c r="J29" i="80"/>
  <c r="X29" i="80" s="1"/>
  <c r="U30" i="81"/>
  <c r="G25" i="83"/>
  <c r="U25" i="83" s="1"/>
  <c r="V52" i="81"/>
  <c r="H43" i="83"/>
  <c r="V43" i="83" s="1"/>
  <c r="K29" i="80"/>
  <c r="Y29" i="80" s="1"/>
  <c r="F52" i="80"/>
  <c r="T52" i="80" s="1"/>
  <c r="E43" i="95"/>
  <c r="P43" i="95" s="1"/>
  <c r="Q52" i="93"/>
  <c r="R75" i="93"/>
  <c r="F62" i="95"/>
  <c r="Q62" i="95" s="1"/>
  <c r="T76" i="93"/>
  <c r="H63" i="95"/>
  <c r="S63" i="95" s="1"/>
  <c r="H62" i="95"/>
  <c r="S62" i="95" s="1"/>
  <c r="T75" i="93"/>
  <c r="T30" i="93"/>
  <c r="H25" i="95"/>
  <c r="S25" i="95" s="1"/>
  <c r="Q29" i="93"/>
  <c r="E24" i="95"/>
  <c r="P24" i="95" s="1"/>
  <c r="R76" i="90"/>
  <c r="G76" i="92"/>
  <c r="R112" i="90"/>
  <c r="F75" i="92"/>
  <c r="Q111" i="90"/>
  <c r="H76" i="92"/>
  <c r="S112" i="90"/>
  <c r="H75" i="92"/>
  <c r="S111" i="90"/>
  <c r="F76" i="92"/>
  <c r="Q112" i="90"/>
  <c r="E63" i="94"/>
  <c r="P63" i="94" s="1"/>
  <c r="P76" i="92"/>
  <c r="E75" i="92"/>
  <c r="P111" i="90"/>
  <c r="G62" i="94"/>
  <c r="R62" i="94" s="1"/>
  <c r="R75" i="92"/>
  <c r="H30" i="92"/>
  <c r="S42" i="90"/>
  <c r="G30" i="92"/>
  <c r="R42" i="90"/>
  <c r="H52" i="92"/>
  <c r="S76" i="90"/>
  <c r="E53" i="92"/>
  <c r="P77" i="90"/>
  <c r="E29" i="92"/>
  <c r="P41" i="90"/>
  <c r="G53" i="92"/>
  <c r="R77" i="90"/>
  <c r="H53" i="92"/>
  <c r="S77" i="90"/>
  <c r="H29" i="92"/>
  <c r="S41" i="90"/>
  <c r="G29" i="92"/>
  <c r="R41" i="90"/>
  <c r="F29" i="92"/>
  <c r="Q41" i="90"/>
  <c r="F43" i="94"/>
  <c r="Q43" i="94" s="1"/>
  <c r="Q52" i="92"/>
  <c r="G43" i="94"/>
  <c r="R43" i="94" s="1"/>
  <c r="R52" i="92"/>
  <c r="F53" i="92"/>
  <c r="Q77" i="90"/>
  <c r="E30" i="92"/>
  <c r="P42" i="90"/>
  <c r="F30" i="92"/>
  <c r="Q42" i="90"/>
  <c r="E52" i="92"/>
  <c r="P76" i="90"/>
  <c r="W75" i="81"/>
  <c r="I62" i="83"/>
  <c r="W62" i="83" s="1"/>
  <c r="T75" i="81"/>
  <c r="F62" i="83"/>
  <c r="T62" i="83" s="1"/>
  <c r="Y76" i="81"/>
  <c r="K63" i="83"/>
  <c r="Y63" i="83" s="1"/>
  <c r="X75" i="81"/>
  <c r="J62" i="83"/>
  <c r="X62" i="83" s="1"/>
  <c r="U75" i="81"/>
  <c r="G62" i="83"/>
  <c r="U62" i="83" s="1"/>
  <c r="Y75" i="81"/>
  <c r="K62" i="83"/>
  <c r="Y62" i="83" s="1"/>
  <c r="W76" i="81"/>
  <c r="I63" i="83"/>
  <c r="W63" i="83" s="1"/>
  <c r="S75" i="81"/>
  <c r="E62" i="83"/>
  <c r="S62" i="83" s="1"/>
  <c r="V76" i="81"/>
  <c r="H63" i="83"/>
  <c r="V63" i="83" s="1"/>
  <c r="S76" i="81"/>
  <c r="E63" i="83"/>
  <c r="S63" i="83" s="1"/>
  <c r="T76" i="81"/>
  <c r="F63" i="83"/>
  <c r="T63" i="83" s="1"/>
  <c r="X76" i="81"/>
  <c r="J63" i="83"/>
  <c r="X63" i="83" s="1"/>
  <c r="V75" i="81"/>
  <c r="H62" i="83"/>
  <c r="V62" i="83" s="1"/>
  <c r="U76" i="81"/>
  <c r="G63" i="83"/>
  <c r="U63" i="83" s="1"/>
  <c r="U29" i="81"/>
  <c r="G24" i="83"/>
  <c r="U24" i="83" s="1"/>
  <c r="X53" i="81"/>
  <c r="J44" i="83"/>
  <c r="X44" i="83" s="1"/>
  <c r="W30" i="81"/>
  <c r="I25" i="83"/>
  <c r="W25" i="83" s="1"/>
  <c r="X30" i="81"/>
  <c r="J25" i="83"/>
  <c r="X25" i="83" s="1"/>
  <c r="V29" i="81"/>
  <c r="H24" i="83"/>
  <c r="V24" i="83" s="1"/>
  <c r="T29" i="81"/>
  <c r="F24" i="83"/>
  <c r="T24" i="83" s="1"/>
  <c r="X52" i="81"/>
  <c r="J43" i="83"/>
  <c r="X43" i="83" s="1"/>
  <c r="Y52" i="81"/>
  <c r="K43" i="83"/>
  <c r="Y43" i="83" s="1"/>
  <c r="W52" i="81"/>
  <c r="I43" i="83"/>
  <c r="W43" i="83" s="1"/>
  <c r="S29" i="81"/>
  <c r="E24" i="83"/>
  <c r="S24" i="83" s="1"/>
  <c r="V30" i="81"/>
  <c r="H25" i="83"/>
  <c r="V25" i="83" s="1"/>
  <c r="Y53" i="81"/>
  <c r="K44" i="83"/>
  <c r="Y44" i="83" s="1"/>
  <c r="W29" i="81"/>
  <c r="I24" i="83"/>
  <c r="W24" i="83" s="1"/>
  <c r="W53" i="81"/>
  <c r="I44" i="83"/>
  <c r="W44" i="83" s="1"/>
  <c r="S53" i="81"/>
  <c r="E44" i="83"/>
  <c r="S44" i="83" s="1"/>
  <c r="T30" i="81"/>
  <c r="F25" i="83"/>
  <c r="T25" i="83" s="1"/>
  <c r="S52" i="81"/>
  <c r="E43" i="83"/>
  <c r="S43" i="83" s="1"/>
  <c r="Y30" i="81"/>
  <c r="K25" i="83"/>
  <c r="Y25" i="83" s="1"/>
  <c r="U52" i="81"/>
  <c r="G43" i="83"/>
  <c r="U43" i="83" s="1"/>
  <c r="T53" i="81"/>
  <c r="F44" i="83"/>
  <c r="T44" i="83" s="1"/>
  <c r="H76" i="80"/>
  <c r="V76" i="80" s="1"/>
  <c r="H43" i="82"/>
  <c r="W43" i="82" s="1"/>
  <c r="E30" i="80"/>
  <c r="S30" i="80" s="1"/>
  <c r="Z77" i="78"/>
  <c r="J53" i="80"/>
  <c r="H53" i="80"/>
  <c r="H44" i="82" s="1"/>
  <c r="W44" i="82" s="1"/>
  <c r="W42" i="78"/>
  <c r="G30" i="80"/>
  <c r="K52" i="80"/>
  <c r="K43" i="82" s="1"/>
  <c r="Z43" i="82" s="1"/>
  <c r="V111" i="78"/>
  <c r="F75" i="80"/>
  <c r="Y111" i="78"/>
  <c r="I75" i="80"/>
  <c r="Y112" i="78"/>
  <c r="I76" i="80"/>
  <c r="U111" i="78"/>
  <c r="E75" i="80"/>
  <c r="U112" i="78"/>
  <c r="E76" i="80"/>
  <c r="W111" i="78"/>
  <c r="G75" i="80"/>
  <c r="Z112" i="78"/>
  <c r="J76" i="80"/>
  <c r="Y75" i="80"/>
  <c r="K62" i="82"/>
  <c r="Z62" i="82" s="1"/>
  <c r="Y76" i="80"/>
  <c r="K63" i="82"/>
  <c r="Z63" i="82" s="1"/>
  <c r="Z111" i="78"/>
  <c r="J75" i="80"/>
  <c r="U76" i="80"/>
  <c r="G63" i="82"/>
  <c r="V63" i="82" s="1"/>
  <c r="X111" i="78"/>
  <c r="H75" i="80"/>
  <c r="V112" i="78"/>
  <c r="F76" i="80"/>
  <c r="AA42" i="78"/>
  <c r="K30" i="80"/>
  <c r="V41" i="78"/>
  <c r="F29" i="80"/>
  <c r="U77" i="78"/>
  <c r="E53" i="80"/>
  <c r="Y76" i="78"/>
  <c r="I52" i="80"/>
  <c r="J24" i="82"/>
  <c r="Y24" i="82" s="1"/>
  <c r="W77" i="78"/>
  <c r="G53" i="80"/>
  <c r="X42" i="78"/>
  <c r="H30" i="80"/>
  <c r="AA77" i="78"/>
  <c r="K53" i="80"/>
  <c r="E25" i="82"/>
  <c r="T25" i="82" s="1"/>
  <c r="Y42" i="78"/>
  <c r="I30" i="80"/>
  <c r="V42" i="78"/>
  <c r="F30" i="80"/>
  <c r="U76" i="78"/>
  <c r="E52" i="80"/>
  <c r="X41" i="78"/>
  <c r="H29" i="80"/>
  <c r="Y77" i="78"/>
  <c r="I53" i="80"/>
  <c r="U41" i="78"/>
  <c r="E29" i="80"/>
  <c r="W76" i="78"/>
  <c r="G52" i="80"/>
  <c r="W41" i="78"/>
  <c r="G29" i="80"/>
  <c r="Z42" i="78"/>
  <c r="J30" i="80"/>
  <c r="Y41" i="78"/>
  <c r="I29" i="80"/>
  <c r="Z76" i="78"/>
  <c r="J52" i="80"/>
  <c r="V77" i="78"/>
  <c r="F53" i="80"/>
  <c r="R51" i="55"/>
  <c r="S51" i="55"/>
  <c r="T51" i="55"/>
  <c r="U51" i="55"/>
  <c r="V51" i="55"/>
  <c r="W51" i="55"/>
  <c r="R52" i="55"/>
  <c r="S52" i="55"/>
  <c r="T52" i="55"/>
  <c r="U52" i="55"/>
  <c r="V52" i="55"/>
  <c r="W52" i="55"/>
  <c r="Q52" i="55"/>
  <c r="R28" i="55"/>
  <c r="S28" i="55"/>
  <c r="T28" i="55"/>
  <c r="U28" i="55"/>
  <c r="V28" i="55"/>
  <c r="W28" i="55"/>
  <c r="R29" i="55"/>
  <c r="S29" i="55"/>
  <c r="T29" i="55"/>
  <c r="U29" i="55"/>
  <c r="V29" i="55"/>
  <c r="W29" i="55"/>
  <c r="Q29" i="55"/>
  <c r="Q51" i="55"/>
  <c r="Q28" i="55"/>
  <c r="R28" i="54"/>
  <c r="S28" i="54"/>
  <c r="T28" i="54"/>
  <c r="U28" i="54"/>
  <c r="V28" i="54"/>
  <c r="W28" i="54"/>
  <c r="R29" i="54"/>
  <c r="S29" i="54"/>
  <c r="T29" i="54"/>
  <c r="U29" i="54"/>
  <c r="V29" i="54"/>
  <c r="W29" i="54"/>
  <c r="Q29" i="54"/>
  <c r="Q28" i="54"/>
  <c r="U32" i="45"/>
  <c r="V32" i="45"/>
  <c r="W32" i="45"/>
  <c r="X32" i="45"/>
  <c r="Y32" i="45"/>
  <c r="Z32" i="45"/>
  <c r="U33" i="45"/>
  <c r="V33" i="45"/>
  <c r="W33" i="45"/>
  <c r="X33" i="45"/>
  <c r="Y33" i="45"/>
  <c r="Z33" i="45"/>
  <c r="T33" i="45"/>
  <c r="T32" i="45"/>
  <c r="R28" i="47"/>
  <c r="S28" i="47"/>
  <c r="T28" i="47"/>
  <c r="U28" i="47"/>
  <c r="V28" i="47"/>
  <c r="W28" i="47"/>
  <c r="R29" i="47"/>
  <c r="S29" i="47"/>
  <c r="T29" i="47"/>
  <c r="U29" i="47"/>
  <c r="V29" i="47"/>
  <c r="W29" i="47"/>
  <c r="Q29" i="47"/>
  <c r="Q28" i="47"/>
  <c r="R28" i="46"/>
  <c r="S28" i="46"/>
  <c r="T28" i="46"/>
  <c r="U28" i="46"/>
  <c r="V28" i="46"/>
  <c r="W28" i="46"/>
  <c r="R29" i="46"/>
  <c r="S29" i="46"/>
  <c r="T29" i="46"/>
  <c r="U29" i="46"/>
  <c r="V29" i="46"/>
  <c r="W29" i="46"/>
  <c r="Q29" i="46"/>
  <c r="Q28" i="46"/>
  <c r="E28" i="46"/>
  <c r="F28" i="46"/>
  <c r="G28" i="46"/>
  <c r="H28" i="46"/>
  <c r="I28" i="46"/>
  <c r="J28" i="46"/>
  <c r="E29" i="46"/>
  <c r="F29" i="46"/>
  <c r="G29" i="46"/>
  <c r="H29" i="46"/>
  <c r="I29" i="46"/>
  <c r="J29" i="46"/>
  <c r="D29" i="46"/>
  <c r="D28" i="46"/>
  <c r="E28" i="47"/>
  <c r="F28" i="47"/>
  <c r="G28" i="47"/>
  <c r="H28" i="47"/>
  <c r="I28" i="47"/>
  <c r="J28" i="47"/>
  <c r="E29" i="47"/>
  <c r="F29" i="47"/>
  <c r="G29" i="47"/>
  <c r="H29" i="47"/>
  <c r="I29" i="47"/>
  <c r="J29" i="47"/>
  <c r="D29" i="47"/>
  <c r="D28" i="47"/>
  <c r="F43" i="82" l="1"/>
  <c r="U43" i="82" s="1"/>
  <c r="H63" i="82"/>
  <c r="W63" i="82" s="1"/>
  <c r="K24" i="82"/>
  <c r="Z24" i="82" s="1"/>
  <c r="Y52" i="80"/>
  <c r="H62" i="94"/>
  <c r="S62" i="94" s="1"/>
  <c r="S75" i="92"/>
  <c r="E62" i="94"/>
  <c r="P62" i="94" s="1"/>
  <c r="P75" i="92"/>
  <c r="H63" i="94"/>
  <c r="S63" i="94" s="1"/>
  <c r="S76" i="92"/>
  <c r="F62" i="94"/>
  <c r="Q62" i="94" s="1"/>
  <c r="Q75" i="92"/>
  <c r="F63" i="94"/>
  <c r="Q63" i="94" s="1"/>
  <c r="Q76" i="92"/>
  <c r="G63" i="94"/>
  <c r="R63" i="94" s="1"/>
  <c r="R76" i="92"/>
  <c r="E24" i="94"/>
  <c r="P24" i="94" s="1"/>
  <c r="P29" i="92"/>
  <c r="E43" i="94"/>
  <c r="P43" i="94" s="1"/>
  <c r="P52" i="92"/>
  <c r="H24" i="94"/>
  <c r="S24" i="94" s="1"/>
  <c r="S29" i="92"/>
  <c r="E44" i="94"/>
  <c r="P44" i="94" s="1"/>
  <c r="P53" i="92"/>
  <c r="G24" i="94"/>
  <c r="R24" i="94" s="1"/>
  <c r="R29" i="92"/>
  <c r="F25" i="94"/>
  <c r="Q25" i="94" s="1"/>
  <c r="Q30" i="92"/>
  <c r="H44" i="94"/>
  <c r="S44" i="94" s="1"/>
  <c r="S53" i="92"/>
  <c r="H43" i="94"/>
  <c r="S43" i="94" s="1"/>
  <c r="S52" i="92"/>
  <c r="F44" i="94"/>
  <c r="Q44" i="94" s="1"/>
  <c r="Q53" i="92"/>
  <c r="E25" i="94"/>
  <c r="P25" i="94" s="1"/>
  <c r="P30" i="92"/>
  <c r="F24" i="94"/>
  <c r="Q24" i="94" s="1"/>
  <c r="Q29" i="92"/>
  <c r="G44" i="94"/>
  <c r="R44" i="94" s="1"/>
  <c r="R53" i="92"/>
  <c r="G25" i="94"/>
  <c r="R25" i="94" s="1"/>
  <c r="R30" i="92"/>
  <c r="H25" i="94"/>
  <c r="S25" i="94" s="1"/>
  <c r="S30" i="92"/>
  <c r="V53" i="80"/>
  <c r="U30" i="80"/>
  <c r="G25" i="82"/>
  <c r="V25" i="82" s="1"/>
  <c r="X53" i="80"/>
  <c r="J44" i="82"/>
  <c r="Y44" i="82" s="1"/>
  <c r="X76" i="80"/>
  <c r="J63" i="82"/>
  <c r="Y63" i="82" s="1"/>
  <c r="S75" i="80"/>
  <c r="E62" i="82"/>
  <c r="T62" i="82" s="1"/>
  <c r="W76" i="80"/>
  <c r="I63" i="82"/>
  <c r="X63" i="82" s="1"/>
  <c r="T76" i="80"/>
  <c r="F63" i="82"/>
  <c r="U63" i="82" s="1"/>
  <c r="U75" i="80"/>
  <c r="G62" i="82"/>
  <c r="V62" i="82" s="1"/>
  <c r="W75" i="80"/>
  <c r="I62" i="82"/>
  <c r="X62" i="82" s="1"/>
  <c r="X75" i="80"/>
  <c r="J62" i="82"/>
  <c r="Y62" i="82" s="1"/>
  <c r="V75" i="80"/>
  <c r="H62" i="82"/>
  <c r="W62" i="82" s="1"/>
  <c r="S76" i="80"/>
  <c r="E63" i="82"/>
  <c r="T63" i="82" s="1"/>
  <c r="T75" i="80"/>
  <c r="F62" i="82"/>
  <c r="U62" i="82" s="1"/>
  <c r="U29" i="80"/>
  <c r="G24" i="82"/>
  <c r="V24" i="82" s="1"/>
  <c r="U52" i="80"/>
  <c r="G43" i="82"/>
  <c r="V43" i="82" s="1"/>
  <c r="V29" i="80"/>
  <c r="H24" i="82"/>
  <c r="W24" i="82" s="1"/>
  <c r="U53" i="80"/>
  <c r="G44" i="82"/>
  <c r="V44" i="82" s="1"/>
  <c r="S53" i="80"/>
  <c r="E44" i="82"/>
  <c r="T44" i="82" s="1"/>
  <c r="W30" i="80"/>
  <c r="I25" i="82"/>
  <c r="X25" i="82" s="1"/>
  <c r="W29" i="80"/>
  <c r="I24" i="82"/>
  <c r="X24" i="82" s="1"/>
  <c r="S29" i="80"/>
  <c r="E24" i="82"/>
  <c r="T24" i="82" s="1"/>
  <c r="S52" i="80"/>
  <c r="E43" i="82"/>
  <c r="T43" i="82" s="1"/>
  <c r="T29" i="80"/>
  <c r="F24" i="82"/>
  <c r="U24" i="82" s="1"/>
  <c r="W52" i="80"/>
  <c r="I43" i="82"/>
  <c r="X43" i="82" s="1"/>
  <c r="X30" i="80"/>
  <c r="J25" i="82"/>
  <c r="Y25" i="82" s="1"/>
  <c r="W53" i="80"/>
  <c r="I44" i="82"/>
  <c r="X44" i="82" s="1"/>
  <c r="Y53" i="80"/>
  <c r="K44" i="82"/>
  <c r="Z44" i="82" s="1"/>
  <c r="Y30" i="80"/>
  <c r="K25" i="82"/>
  <c r="Z25" i="82" s="1"/>
  <c r="X52" i="80"/>
  <c r="J43" i="82"/>
  <c r="Y43" i="82" s="1"/>
  <c r="V30" i="80"/>
  <c r="H25" i="82"/>
  <c r="W25" i="82" s="1"/>
  <c r="T53" i="80"/>
  <c r="F44" i="82"/>
  <c r="U44" i="82" s="1"/>
  <c r="T30" i="80"/>
  <c r="F25" i="82"/>
  <c r="U25" i="82" s="1"/>
  <c r="X21" i="43"/>
  <c r="W21" i="43"/>
  <c r="V21" i="43"/>
  <c r="U21" i="43"/>
  <c r="T21" i="43"/>
  <c r="S21" i="43"/>
  <c r="R21" i="43"/>
  <c r="X20" i="43"/>
  <c r="W20" i="43"/>
  <c r="V20" i="43"/>
  <c r="U20" i="43"/>
  <c r="T20" i="43"/>
  <c r="S20" i="43"/>
  <c r="R20" i="43"/>
  <c r="S22" i="41"/>
  <c r="R32" i="44" s="1"/>
  <c r="T22" i="41"/>
  <c r="S32" i="44" s="1"/>
  <c r="U22" i="41"/>
  <c r="T32" i="44" s="1"/>
  <c r="V22" i="41"/>
  <c r="U32" i="44" s="1"/>
  <c r="W22" i="41"/>
  <c r="V32" i="44" s="1"/>
  <c r="X22" i="41"/>
  <c r="W32" i="44" s="1"/>
  <c r="S23" i="41"/>
  <c r="R33" i="44" s="1"/>
  <c r="T23" i="41"/>
  <c r="S33" i="44" s="1"/>
  <c r="U23" i="41"/>
  <c r="T33" i="44" s="1"/>
  <c r="V23" i="41"/>
  <c r="U33" i="44" s="1"/>
  <c r="W23" i="41"/>
  <c r="V33" i="44" s="1"/>
  <c r="X23" i="41"/>
  <c r="W33" i="44" s="1"/>
  <c r="R23" i="41"/>
  <c r="Q33" i="44" s="1"/>
  <c r="R22" i="41"/>
  <c r="Q32" i="44" s="1"/>
  <c r="T72" i="28" l="1"/>
  <c r="S16" i="31" s="1"/>
  <c r="T48" i="33" s="1"/>
  <c r="U72" i="28"/>
  <c r="T16" i="31" s="1"/>
  <c r="U48" i="33" s="1"/>
  <c r="V72" i="28"/>
  <c r="U16" i="31" s="1"/>
  <c r="V48" i="33" s="1"/>
  <c r="W72" i="28"/>
  <c r="V16" i="31" s="1"/>
  <c r="W48" i="33" s="1"/>
  <c r="X72" i="28"/>
  <c r="W16" i="31" s="1"/>
  <c r="X48" i="33" s="1"/>
  <c r="Y72" i="28"/>
  <c r="X16" i="31" s="1"/>
  <c r="Y48" i="33" s="1"/>
  <c r="T73" i="28"/>
  <c r="S17" i="31" s="1"/>
  <c r="T49" i="33" s="1"/>
  <c r="U73" i="28"/>
  <c r="T17" i="31" s="1"/>
  <c r="U49" i="33" s="1"/>
  <c r="V73" i="28"/>
  <c r="U17" i="31" s="1"/>
  <c r="V49" i="33" s="1"/>
  <c r="W73" i="28"/>
  <c r="V17" i="31" s="1"/>
  <c r="W49" i="33" s="1"/>
  <c r="X73" i="28"/>
  <c r="W17" i="31" s="1"/>
  <c r="X49" i="33" s="1"/>
  <c r="Y73" i="28"/>
  <c r="X17" i="31" s="1"/>
  <c r="Y49" i="33" s="1"/>
  <c r="T74" i="28"/>
  <c r="S18" i="31" s="1"/>
  <c r="T50" i="33" s="1"/>
  <c r="U74" i="28"/>
  <c r="T18" i="31" s="1"/>
  <c r="U50" i="33" s="1"/>
  <c r="V74" i="28"/>
  <c r="U18" i="31" s="1"/>
  <c r="V50" i="33" s="1"/>
  <c r="W74" i="28"/>
  <c r="V18" i="31" s="1"/>
  <c r="W50" i="33" s="1"/>
  <c r="X74" i="28"/>
  <c r="W18" i="31" s="1"/>
  <c r="X50" i="33" s="1"/>
  <c r="Y74" i="28"/>
  <c r="X18" i="31" s="1"/>
  <c r="Y50" i="33" s="1"/>
  <c r="T75" i="28"/>
  <c r="S19" i="31" s="1"/>
  <c r="T51" i="33" s="1"/>
  <c r="U75" i="28"/>
  <c r="T19" i="31" s="1"/>
  <c r="U51" i="33" s="1"/>
  <c r="V75" i="28"/>
  <c r="U19" i="31" s="1"/>
  <c r="V51" i="33" s="1"/>
  <c r="W75" i="28"/>
  <c r="V19" i="31" s="1"/>
  <c r="W51" i="33" s="1"/>
  <c r="X75" i="28"/>
  <c r="W19" i="31" s="1"/>
  <c r="X51" i="33" s="1"/>
  <c r="Y75" i="28"/>
  <c r="X19" i="31" s="1"/>
  <c r="Y51" i="33" s="1"/>
  <c r="S73" i="28"/>
  <c r="R17" i="31" s="1"/>
  <c r="S49" i="33" s="1"/>
  <c r="S74" i="28"/>
  <c r="R18" i="31" s="1"/>
  <c r="S50" i="33" s="1"/>
  <c r="S75" i="28"/>
  <c r="R19" i="31" s="1"/>
  <c r="S51" i="33" s="1"/>
  <c r="S72" i="28"/>
  <c r="R16" i="31" s="1"/>
  <c r="S48" i="33" s="1"/>
  <c r="F72" i="28"/>
  <c r="F16" i="31" s="1"/>
  <c r="F48" i="33" s="1"/>
  <c r="G72" i="28"/>
  <c r="G16" i="31" s="1"/>
  <c r="G48" i="33" s="1"/>
  <c r="H72" i="28"/>
  <c r="H16" i="31" s="1"/>
  <c r="H48" i="33" s="1"/>
  <c r="I72" i="28"/>
  <c r="I16" i="31" s="1"/>
  <c r="I48" i="33" s="1"/>
  <c r="J72" i="28"/>
  <c r="J16" i="31" s="1"/>
  <c r="J48" i="33" s="1"/>
  <c r="K72" i="28"/>
  <c r="K16" i="31" s="1"/>
  <c r="K48" i="33" s="1"/>
  <c r="F73" i="28"/>
  <c r="F17" i="31" s="1"/>
  <c r="F49" i="33" s="1"/>
  <c r="G73" i="28"/>
  <c r="G17" i="31" s="1"/>
  <c r="G49" i="33" s="1"/>
  <c r="H73" i="28"/>
  <c r="H17" i="31" s="1"/>
  <c r="H49" i="33" s="1"/>
  <c r="I73" i="28"/>
  <c r="I17" i="31" s="1"/>
  <c r="I49" i="33" s="1"/>
  <c r="J73" i="28"/>
  <c r="J17" i="31" s="1"/>
  <c r="J49" i="33" s="1"/>
  <c r="K73" i="28"/>
  <c r="K17" i="31" s="1"/>
  <c r="K49" i="33" s="1"/>
  <c r="F74" i="28"/>
  <c r="F18" i="31" s="1"/>
  <c r="F50" i="33" s="1"/>
  <c r="G74" i="28"/>
  <c r="G18" i="31" s="1"/>
  <c r="G50" i="33" s="1"/>
  <c r="H74" i="28"/>
  <c r="H18" i="31" s="1"/>
  <c r="H50" i="33" s="1"/>
  <c r="I74" i="28"/>
  <c r="I18" i="31" s="1"/>
  <c r="I50" i="33" s="1"/>
  <c r="J74" i="28"/>
  <c r="J18" i="31" s="1"/>
  <c r="J50" i="33" s="1"/>
  <c r="K74" i="28"/>
  <c r="K18" i="31" s="1"/>
  <c r="K50" i="33" s="1"/>
  <c r="F75" i="28"/>
  <c r="F19" i="31" s="1"/>
  <c r="F51" i="33" s="1"/>
  <c r="G75" i="28"/>
  <c r="G19" i="31" s="1"/>
  <c r="G51" i="33" s="1"/>
  <c r="H75" i="28"/>
  <c r="H19" i="31" s="1"/>
  <c r="H51" i="33" s="1"/>
  <c r="I75" i="28"/>
  <c r="I19" i="31" s="1"/>
  <c r="I51" i="33" s="1"/>
  <c r="J75" i="28"/>
  <c r="J19" i="31" s="1"/>
  <c r="J51" i="33" s="1"/>
  <c r="K75" i="28"/>
  <c r="K19" i="31" s="1"/>
  <c r="K51" i="33" s="1"/>
  <c r="E73" i="28"/>
  <c r="E17" i="31" s="1"/>
  <c r="E49" i="33" s="1"/>
  <c r="E74" i="28"/>
  <c r="E18" i="31" s="1"/>
  <c r="E50" i="33" s="1"/>
  <c r="E75" i="28"/>
  <c r="E19" i="31" s="1"/>
  <c r="E51" i="33" s="1"/>
  <c r="E72" i="28"/>
  <c r="E16" i="31" s="1"/>
  <c r="E48" i="33" s="1"/>
  <c r="Q40" i="27"/>
  <c r="T22" i="29" s="1"/>
  <c r="T12" i="30" s="1"/>
  <c r="S28" i="32" s="1"/>
  <c r="T14" i="34" s="1"/>
  <c r="T14" i="35" s="1"/>
  <c r="T24" i="36" s="1"/>
  <c r="Y12" i="26"/>
  <c r="Z12" i="26"/>
  <c r="AA12" i="26"/>
  <c r="AB12" i="26"/>
  <c r="AC12" i="26"/>
  <c r="AD12" i="26"/>
  <c r="AE12" i="26"/>
  <c r="O40" i="27" s="1"/>
  <c r="R22" i="29" s="1"/>
  <c r="R12" i="30" s="1"/>
  <c r="Q28" i="32" s="1"/>
  <c r="R14" i="34" s="1"/>
  <c r="R14" i="35" s="1"/>
  <c r="R24" i="36" s="1"/>
  <c r="AF12" i="26"/>
  <c r="P40" i="27" s="1"/>
  <c r="S22" i="29" s="1"/>
  <c r="S12" i="30" s="1"/>
  <c r="R28" i="32" s="1"/>
  <c r="S14" i="34" s="1"/>
  <c r="S14" i="35" s="1"/>
  <c r="S24" i="36" s="1"/>
  <c r="AG12" i="26"/>
  <c r="AH12" i="26"/>
  <c r="R40" i="27" s="1"/>
  <c r="U22" i="29" s="1"/>
  <c r="U12" i="30" s="1"/>
  <c r="T28" i="32" s="1"/>
  <c r="U14" i="34" s="1"/>
  <c r="U14" i="35" s="1"/>
  <c r="U24" i="36" s="1"/>
  <c r="AI12" i="26"/>
  <c r="S40" i="27" s="1"/>
  <c r="V22" i="29" s="1"/>
  <c r="V12" i="30" s="1"/>
  <c r="U28" i="32" s="1"/>
  <c r="V14" i="34" s="1"/>
  <c r="V14" i="35" s="1"/>
  <c r="V24" i="36" s="1"/>
  <c r="AJ12" i="26"/>
  <c r="T40" i="27" s="1"/>
  <c r="W22" i="29" s="1"/>
  <c r="W12" i="30" s="1"/>
  <c r="V28" i="32" s="1"/>
  <c r="W14" i="34" s="1"/>
  <c r="W14" i="35" s="1"/>
  <c r="W24" i="36" s="1"/>
  <c r="AK12" i="26"/>
  <c r="U40" i="27" s="1"/>
  <c r="X22" i="29" s="1"/>
  <c r="X12" i="30" s="1"/>
  <c r="W28" i="32" s="1"/>
  <c r="X14" i="34" s="1"/>
  <c r="X14" i="35" s="1"/>
  <c r="X24" i="36" s="1"/>
  <c r="Y13" i="26"/>
  <c r="Z13" i="26"/>
  <c r="AA13" i="26"/>
  <c r="AB13" i="26"/>
  <c r="AC13" i="26"/>
  <c r="AD13" i="26"/>
  <c r="AE13" i="26"/>
  <c r="O41" i="27" s="1"/>
  <c r="R23" i="29" s="1"/>
  <c r="R13" i="30" s="1"/>
  <c r="Q29" i="32" s="1"/>
  <c r="R15" i="34" s="1"/>
  <c r="R15" i="35" s="1"/>
  <c r="R25" i="36" s="1"/>
  <c r="AF13" i="26"/>
  <c r="P41" i="27" s="1"/>
  <c r="S23" i="29" s="1"/>
  <c r="S13" i="30" s="1"/>
  <c r="R29" i="32" s="1"/>
  <c r="S15" i="34" s="1"/>
  <c r="S15" i="35" s="1"/>
  <c r="S25" i="36" s="1"/>
  <c r="AG13" i="26"/>
  <c r="Q41" i="27" s="1"/>
  <c r="T23" i="29" s="1"/>
  <c r="T13" i="30" s="1"/>
  <c r="S29" i="32" s="1"/>
  <c r="T15" i="34" s="1"/>
  <c r="T15" i="35" s="1"/>
  <c r="T25" i="36" s="1"/>
  <c r="AH13" i="26"/>
  <c r="R41" i="27" s="1"/>
  <c r="U23" i="29" s="1"/>
  <c r="U13" i="30" s="1"/>
  <c r="T29" i="32" s="1"/>
  <c r="U15" i="34" s="1"/>
  <c r="U15" i="35" s="1"/>
  <c r="U25" i="36" s="1"/>
  <c r="AI13" i="26"/>
  <c r="S41" i="27" s="1"/>
  <c r="V23" i="29" s="1"/>
  <c r="V13" i="30" s="1"/>
  <c r="U29" i="32" s="1"/>
  <c r="V15" i="34" s="1"/>
  <c r="V15" i="35" s="1"/>
  <c r="V25" i="36" s="1"/>
  <c r="AJ13" i="26"/>
  <c r="T41" i="27" s="1"/>
  <c r="W23" i="29" s="1"/>
  <c r="W13" i="30" s="1"/>
  <c r="V29" i="32" s="1"/>
  <c r="W15" i="34" s="1"/>
  <c r="W15" i="35" s="1"/>
  <c r="W25" i="36" s="1"/>
  <c r="AK13" i="26"/>
  <c r="U41" i="27" s="1"/>
  <c r="X23" i="29" s="1"/>
  <c r="X13" i="30" s="1"/>
  <c r="W29" i="32" s="1"/>
  <c r="X15" i="34" s="1"/>
  <c r="X15" i="35" s="1"/>
  <c r="X25" i="36" s="1"/>
  <c r="X13" i="26"/>
  <c r="X12" i="26"/>
  <c r="K12" i="26"/>
  <c r="D40" i="27" s="1"/>
  <c r="D22" i="29" s="1"/>
  <c r="D12" i="30" s="1"/>
  <c r="D28" i="32" s="1"/>
  <c r="D14" i="34" s="1"/>
  <c r="D14" i="35" s="1"/>
  <c r="D24" i="36" s="1"/>
  <c r="L12" i="26"/>
  <c r="E40" i="27" s="1"/>
  <c r="E22" i="29" s="1"/>
  <c r="E12" i="30" s="1"/>
  <c r="E28" i="32" s="1"/>
  <c r="E14" i="34" s="1"/>
  <c r="E14" i="35" s="1"/>
  <c r="E24" i="36" s="1"/>
  <c r="M12" i="26"/>
  <c r="F40" i="27" s="1"/>
  <c r="F22" i="29" s="1"/>
  <c r="F12" i="30" s="1"/>
  <c r="F28" i="32" s="1"/>
  <c r="F14" i="34" s="1"/>
  <c r="F14" i="35" s="1"/>
  <c r="F24" i="36" s="1"/>
  <c r="N12" i="26"/>
  <c r="G40" i="27" s="1"/>
  <c r="G22" i="29" s="1"/>
  <c r="G12" i="30" s="1"/>
  <c r="G28" i="32" s="1"/>
  <c r="G14" i="34" s="1"/>
  <c r="G14" i="35" s="1"/>
  <c r="G24" i="36" s="1"/>
  <c r="O12" i="26"/>
  <c r="H40" i="27" s="1"/>
  <c r="H22" i="29" s="1"/>
  <c r="H12" i="30" s="1"/>
  <c r="H28" i="32" s="1"/>
  <c r="H14" i="34" s="1"/>
  <c r="H14" i="35" s="1"/>
  <c r="H24" i="36" s="1"/>
  <c r="P12" i="26"/>
  <c r="I40" i="27" s="1"/>
  <c r="I22" i="29" s="1"/>
  <c r="I12" i="30" s="1"/>
  <c r="I28" i="32" s="1"/>
  <c r="I14" i="34" s="1"/>
  <c r="I14" i="35" s="1"/>
  <c r="I24" i="36" s="1"/>
  <c r="Q12" i="26"/>
  <c r="J40" i="27" s="1"/>
  <c r="J22" i="29" s="1"/>
  <c r="J28" i="32" s="1"/>
  <c r="J14" i="34" s="1"/>
  <c r="J14" i="35" s="1"/>
  <c r="J24" i="36" s="1"/>
  <c r="K13" i="26"/>
  <c r="D41" i="27" s="1"/>
  <c r="D23" i="29" s="1"/>
  <c r="D13" i="30" s="1"/>
  <c r="D29" i="32" s="1"/>
  <c r="D15" i="34" s="1"/>
  <c r="D15" i="35" s="1"/>
  <c r="D25" i="36" s="1"/>
  <c r="L13" i="26"/>
  <c r="E41" i="27" s="1"/>
  <c r="E23" i="29" s="1"/>
  <c r="E13" i="30" s="1"/>
  <c r="E29" i="32" s="1"/>
  <c r="E15" i="34" s="1"/>
  <c r="E15" i="35" s="1"/>
  <c r="E25" i="36" s="1"/>
  <c r="M13" i="26"/>
  <c r="F41" i="27" s="1"/>
  <c r="F23" i="29" s="1"/>
  <c r="F13" i="30" s="1"/>
  <c r="F29" i="32" s="1"/>
  <c r="F15" i="34" s="1"/>
  <c r="F15" i="35" s="1"/>
  <c r="F25" i="36" s="1"/>
  <c r="N13" i="26"/>
  <c r="G41" i="27" s="1"/>
  <c r="G23" i="29" s="1"/>
  <c r="G13" i="30" s="1"/>
  <c r="G29" i="32" s="1"/>
  <c r="G15" i="34" s="1"/>
  <c r="G15" i="35" s="1"/>
  <c r="G25" i="36" s="1"/>
  <c r="O13" i="26"/>
  <c r="H41" i="27" s="1"/>
  <c r="H23" i="29" s="1"/>
  <c r="H13" i="30" s="1"/>
  <c r="H29" i="32" s="1"/>
  <c r="H15" i="34" s="1"/>
  <c r="H15" i="35" s="1"/>
  <c r="H25" i="36" s="1"/>
  <c r="P13" i="26"/>
  <c r="I41" i="27" s="1"/>
  <c r="I23" i="29" s="1"/>
  <c r="I13" i="30" s="1"/>
  <c r="I29" i="32" s="1"/>
  <c r="I15" i="34" s="1"/>
  <c r="I15" i="35" s="1"/>
  <c r="I25" i="36" s="1"/>
  <c r="Q13" i="26"/>
  <c r="J41" i="27" s="1"/>
  <c r="J23" i="29" s="1"/>
  <c r="J13" i="30" s="1"/>
  <c r="J29" i="32" s="1"/>
  <c r="J15" i="34" s="1"/>
  <c r="J15" i="35" s="1"/>
  <c r="J25" i="36" s="1"/>
  <c r="E12" i="26"/>
  <c r="F12" i="26"/>
  <c r="G12" i="26"/>
  <c r="H12" i="26"/>
  <c r="I12" i="26"/>
  <c r="J12" i="26"/>
  <c r="E13" i="26"/>
  <c r="F13" i="26"/>
  <c r="G13" i="26"/>
  <c r="H13" i="26"/>
  <c r="I13" i="26"/>
  <c r="J13" i="26"/>
  <c r="D13" i="26"/>
  <c r="D12" i="26"/>
  <c r="T17" i="19"/>
  <c r="U49" i="21" s="1"/>
  <c r="X17" i="19"/>
  <c r="Y49" i="21" s="1"/>
  <c r="T19" i="19"/>
  <c r="U51" i="21" s="1"/>
  <c r="I16" i="19"/>
  <c r="I48" i="21" s="1"/>
  <c r="K17" i="19"/>
  <c r="K49" i="21" s="1"/>
  <c r="K19" i="19"/>
  <c r="K51" i="21" s="1"/>
  <c r="E18" i="19"/>
  <c r="E50" i="21" s="1"/>
  <c r="T72" i="16"/>
  <c r="S16" i="19" s="1"/>
  <c r="T48" i="21" s="1"/>
  <c r="U72" i="16"/>
  <c r="T16" i="19" s="1"/>
  <c r="U48" i="21" s="1"/>
  <c r="V72" i="16"/>
  <c r="U16" i="19" s="1"/>
  <c r="V48" i="21" s="1"/>
  <c r="W72" i="16"/>
  <c r="V16" i="19" s="1"/>
  <c r="W48" i="21" s="1"/>
  <c r="X72" i="16"/>
  <c r="W16" i="19" s="1"/>
  <c r="X48" i="21" s="1"/>
  <c r="Y72" i="16"/>
  <c r="X16" i="19" s="1"/>
  <c r="Y48" i="21" s="1"/>
  <c r="T73" i="16"/>
  <c r="S17" i="19" s="1"/>
  <c r="T49" i="21" s="1"/>
  <c r="U73" i="16"/>
  <c r="V73" i="16"/>
  <c r="U17" i="19" s="1"/>
  <c r="V49" i="21" s="1"/>
  <c r="W73" i="16"/>
  <c r="V17" i="19" s="1"/>
  <c r="W49" i="21" s="1"/>
  <c r="X73" i="16"/>
  <c r="W17" i="19" s="1"/>
  <c r="X49" i="21" s="1"/>
  <c r="Y73" i="16"/>
  <c r="T74" i="16"/>
  <c r="S18" i="19" s="1"/>
  <c r="T50" i="21" s="1"/>
  <c r="U74" i="16"/>
  <c r="T18" i="19" s="1"/>
  <c r="U50" i="21" s="1"/>
  <c r="V74" i="16"/>
  <c r="U18" i="19" s="1"/>
  <c r="V50" i="21" s="1"/>
  <c r="W74" i="16"/>
  <c r="V18" i="19" s="1"/>
  <c r="W50" i="21" s="1"/>
  <c r="X74" i="16"/>
  <c r="W18" i="19" s="1"/>
  <c r="X50" i="21" s="1"/>
  <c r="Y74" i="16"/>
  <c r="X18" i="19" s="1"/>
  <c r="Y50" i="21" s="1"/>
  <c r="T75" i="16"/>
  <c r="S19" i="19" s="1"/>
  <c r="T51" i="21" s="1"/>
  <c r="U75" i="16"/>
  <c r="V75" i="16"/>
  <c r="U19" i="19" s="1"/>
  <c r="V51" i="21" s="1"/>
  <c r="W75" i="16"/>
  <c r="V19" i="19" s="1"/>
  <c r="W51" i="21" s="1"/>
  <c r="X75" i="16"/>
  <c r="W19" i="19" s="1"/>
  <c r="X51" i="21" s="1"/>
  <c r="Y75" i="16"/>
  <c r="X19" i="19" s="1"/>
  <c r="Y51" i="21" s="1"/>
  <c r="S73" i="16"/>
  <c r="R17" i="19" s="1"/>
  <c r="S49" i="21" s="1"/>
  <c r="S74" i="16"/>
  <c r="R18" i="19" s="1"/>
  <c r="S50" i="21" s="1"/>
  <c r="S75" i="16"/>
  <c r="R19" i="19" s="1"/>
  <c r="S51" i="21" s="1"/>
  <c r="S72" i="16"/>
  <c r="R16" i="19" s="1"/>
  <c r="S48" i="21" s="1"/>
  <c r="F72" i="16"/>
  <c r="F16" i="19" s="1"/>
  <c r="F48" i="21" s="1"/>
  <c r="G72" i="16"/>
  <c r="G16" i="19" s="1"/>
  <c r="G48" i="21" s="1"/>
  <c r="H72" i="16"/>
  <c r="H16" i="19" s="1"/>
  <c r="H48" i="21" s="1"/>
  <c r="I72" i="16"/>
  <c r="J72" i="16"/>
  <c r="J16" i="19" s="1"/>
  <c r="J48" i="21" s="1"/>
  <c r="K72" i="16"/>
  <c r="K16" i="19" s="1"/>
  <c r="K48" i="21" s="1"/>
  <c r="F73" i="16"/>
  <c r="F17" i="19" s="1"/>
  <c r="F49" i="21" s="1"/>
  <c r="G73" i="16"/>
  <c r="G17" i="19" s="1"/>
  <c r="G49" i="21" s="1"/>
  <c r="H73" i="16"/>
  <c r="H17" i="19" s="1"/>
  <c r="H49" i="21" s="1"/>
  <c r="I73" i="16"/>
  <c r="I17" i="19" s="1"/>
  <c r="I49" i="21" s="1"/>
  <c r="J73" i="16"/>
  <c r="J17" i="19" s="1"/>
  <c r="J49" i="21" s="1"/>
  <c r="K73" i="16"/>
  <c r="F74" i="16"/>
  <c r="F18" i="19" s="1"/>
  <c r="F50" i="21" s="1"/>
  <c r="G74" i="16"/>
  <c r="G18" i="19" s="1"/>
  <c r="G50" i="21" s="1"/>
  <c r="H74" i="16"/>
  <c r="H18" i="19" s="1"/>
  <c r="H50" i="21" s="1"/>
  <c r="I74" i="16"/>
  <c r="I18" i="19" s="1"/>
  <c r="I50" i="21" s="1"/>
  <c r="J74" i="16"/>
  <c r="J18" i="19" s="1"/>
  <c r="J50" i="21" s="1"/>
  <c r="K74" i="16"/>
  <c r="K18" i="19" s="1"/>
  <c r="K50" i="21" s="1"/>
  <c r="F75" i="16"/>
  <c r="F19" i="19" s="1"/>
  <c r="F51" i="21" s="1"/>
  <c r="G75" i="16"/>
  <c r="G19" i="19" s="1"/>
  <c r="G51" i="21" s="1"/>
  <c r="H75" i="16"/>
  <c r="H19" i="19" s="1"/>
  <c r="H51" i="21" s="1"/>
  <c r="I75" i="16"/>
  <c r="I19" i="19" s="1"/>
  <c r="I51" i="21" s="1"/>
  <c r="J75" i="16"/>
  <c r="J19" i="19" s="1"/>
  <c r="J51" i="21" s="1"/>
  <c r="K75" i="16"/>
  <c r="E73" i="16"/>
  <c r="E17" i="19" s="1"/>
  <c r="E49" i="21" s="1"/>
  <c r="E74" i="16"/>
  <c r="E75" i="16"/>
  <c r="E19" i="19" s="1"/>
  <c r="E51" i="21" s="1"/>
  <c r="E72" i="16"/>
  <c r="E16" i="19" s="1"/>
  <c r="E48" i="21" s="1"/>
  <c r="U41" i="15"/>
  <c r="X23" i="17" s="1"/>
  <c r="X13" i="18" s="1"/>
  <c r="W29" i="20" s="1"/>
  <c r="X15" i="22" s="1"/>
  <c r="X15" i="23" s="1"/>
  <c r="X25" i="24" s="1"/>
  <c r="J41" i="15"/>
  <c r="J23" i="17" s="1"/>
  <c r="J13" i="18" s="1"/>
  <c r="J29" i="20" s="1"/>
  <c r="J15" i="22" s="1"/>
  <c r="J15" i="23" s="1"/>
  <c r="J25" i="24" s="1"/>
  <c r="Y12" i="14"/>
  <c r="Z12" i="14"/>
  <c r="AA12" i="14"/>
  <c r="AB12" i="14"/>
  <c r="AC12" i="14"/>
  <c r="AD12" i="14"/>
  <c r="AE12" i="14"/>
  <c r="O40" i="15" s="1"/>
  <c r="R22" i="17" s="1"/>
  <c r="R12" i="18" s="1"/>
  <c r="Q28" i="20" s="1"/>
  <c r="R14" i="22" s="1"/>
  <c r="R14" i="23" s="1"/>
  <c r="R24" i="24" s="1"/>
  <c r="AF12" i="14"/>
  <c r="P40" i="15" s="1"/>
  <c r="S22" i="17" s="1"/>
  <c r="S12" i="18" s="1"/>
  <c r="R28" i="20" s="1"/>
  <c r="S14" i="22" s="1"/>
  <c r="S14" i="23" s="1"/>
  <c r="S24" i="24" s="1"/>
  <c r="AG12" i="14"/>
  <c r="Q40" i="15" s="1"/>
  <c r="T22" i="17" s="1"/>
  <c r="T12" i="18" s="1"/>
  <c r="S28" i="20" s="1"/>
  <c r="T14" i="22" s="1"/>
  <c r="T14" i="23" s="1"/>
  <c r="T24" i="24" s="1"/>
  <c r="AH12" i="14"/>
  <c r="R40" i="15" s="1"/>
  <c r="U22" i="17" s="1"/>
  <c r="U12" i="18" s="1"/>
  <c r="T28" i="20" s="1"/>
  <c r="U14" i="22" s="1"/>
  <c r="U14" i="23" s="1"/>
  <c r="U24" i="24" s="1"/>
  <c r="AI12" i="14"/>
  <c r="S40" i="15" s="1"/>
  <c r="V22" i="17" s="1"/>
  <c r="V12" i="18" s="1"/>
  <c r="U28" i="20" s="1"/>
  <c r="V14" i="22" s="1"/>
  <c r="V14" i="23" s="1"/>
  <c r="V24" i="24" s="1"/>
  <c r="AJ12" i="14"/>
  <c r="T40" i="15" s="1"/>
  <c r="W22" i="17" s="1"/>
  <c r="W12" i="18" s="1"/>
  <c r="V28" i="20" s="1"/>
  <c r="W14" i="22" s="1"/>
  <c r="W14" i="23" s="1"/>
  <c r="W24" i="24" s="1"/>
  <c r="AK12" i="14"/>
  <c r="U40" i="15" s="1"/>
  <c r="X22" i="17" s="1"/>
  <c r="X12" i="18" s="1"/>
  <c r="W28" i="20" s="1"/>
  <c r="X14" i="22" s="1"/>
  <c r="X14" i="23" s="1"/>
  <c r="X24" i="24" s="1"/>
  <c r="Y13" i="14"/>
  <c r="Z13" i="14"/>
  <c r="AA13" i="14"/>
  <c r="AB13" i="14"/>
  <c r="AC13" i="14"/>
  <c r="AD13" i="14"/>
  <c r="AE13" i="14"/>
  <c r="O41" i="15" s="1"/>
  <c r="R23" i="17" s="1"/>
  <c r="R13" i="18" s="1"/>
  <c r="Q29" i="20" s="1"/>
  <c r="R15" i="22" s="1"/>
  <c r="R15" i="23" s="1"/>
  <c r="R25" i="24" s="1"/>
  <c r="AF13" i="14"/>
  <c r="P41" i="15" s="1"/>
  <c r="S23" i="17" s="1"/>
  <c r="S13" i="18" s="1"/>
  <c r="R29" i="20" s="1"/>
  <c r="S15" i="22" s="1"/>
  <c r="S15" i="23" s="1"/>
  <c r="S25" i="24" s="1"/>
  <c r="AG13" i="14"/>
  <c r="Q41" i="15" s="1"/>
  <c r="T23" i="17" s="1"/>
  <c r="T13" i="18" s="1"/>
  <c r="S29" i="20" s="1"/>
  <c r="T15" i="22" s="1"/>
  <c r="T15" i="23" s="1"/>
  <c r="T25" i="24" s="1"/>
  <c r="AH13" i="14"/>
  <c r="R41" i="15" s="1"/>
  <c r="U23" i="17" s="1"/>
  <c r="U13" i="18" s="1"/>
  <c r="T29" i="20" s="1"/>
  <c r="U15" i="22" s="1"/>
  <c r="U15" i="23" s="1"/>
  <c r="U25" i="24" s="1"/>
  <c r="AI13" i="14"/>
  <c r="S41" i="15" s="1"/>
  <c r="V23" i="17" s="1"/>
  <c r="V13" i="18" s="1"/>
  <c r="U29" i="20" s="1"/>
  <c r="V15" i="22" s="1"/>
  <c r="V15" i="23" s="1"/>
  <c r="V25" i="24" s="1"/>
  <c r="AJ13" i="14"/>
  <c r="T41" i="15" s="1"/>
  <c r="W23" i="17" s="1"/>
  <c r="W13" i="18" s="1"/>
  <c r="V29" i="20" s="1"/>
  <c r="W15" i="22" s="1"/>
  <c r="W15" i="23" s="1"/>
  <c r="W25" i="24" s="1"/>
  <c r="AK13" i="14"/>
  <c r="X13" i="14"/>
  <c r="X12" i="14"/>
  <c r="E12" i="14"/>
  <c r="F12" i="14"/>
  <c r="G12" i="14"/>
  <c r="H12" i="14"/>
  <c r="I12" i="14"/>
  <c r="J12" i="14"/>
  <c r="K12" i="14"/>
  <c r="D40" i="15" s="1"/>
  <c r="D22" i="17" s="1"/>
  <c r="D12" i="18" s="1"/>
  <c r="D28" i="20" s="1"/>
  <c r="D14" i="22" s="1"/>
  <c r="D14" i="23" s="1"/>
  <c r="D24" i="24" s="1"/>
  <c r="L12" i="14"/>
  <c r="E40" i="15" s="1"/>
  <c r="E22" i="17" s="1"/>
  <c r="E12" i="18" s="1"/>
  <c r="E28" i="20" s="1"/>
  <c r="E14" i="22" s="1"/>
  <c r="E14" i="23" s="1"/>
  <c r="E24" i="24" s="1"/>
  <c r="M12" i="14"/>
  <c r="F40" i="15" s="1"/>
  <c r="F22" i="17" s="1"/>
  <c r="F12" i="18" s="1"/>
  <c r="F28" i="20" s="1"/>
  <c r="F14" i="22" s="1"/>
  <c r="F14" i="23" s="1"/>
  <c r="F24" i="24" s="1"/>
  <c r="N12" i="14"/>
  <c r="G40" i="15" s="1"/>
  <c r="G22" i="17" s="1"/>
  <c r="G12" i="18" s="1"/>
  <c r="G28" i="20" s="1"/>
  <c r="G14" i="22" s="1"/>
  <c r="G14" i="23" s="1"/>
  <c r="G24" i="24" s="1"/>
  <c r="O12" i="14"/>
  <c r="H40" i="15" s="1"/>
  <c r="H22" i="17" s="1"/>
  <c r="H12" i="18" s="1"/>
  <c r="H28" i="20" s="1"/>
  <c r="H14" i="22" s="1"/>
  <c r="H14" i="23" s="1"/>
  <c r="H24" i="24" s="1"/>
  <c r="P12" i="14"/>
  <c r="I40" i="15" s="1"/>
  <c r="I22" i="17" s="1"/>
  <c r="I12" i="18" s="1"/>
  <c r="I28" i="20" s="1"/>
  <c r="I14" i="22" s="1"/>
  <c r="I14" i="23" s="1"/>
  <c r="I24" i="24" s="1"/>
  <c r="Q12" i="14"/>
  <c r="J40" i="15" s="1"/>
  <c r="J22" i="17" s="1"/>
  <c r="J12" i="18" s="1"/>
  <c r="J28" i="20" s="1"/>
  <c r="J14" i="22" s="1"/>
  <c r="J14" i="23" s="1"/>
  <c r="J24" i="24" s="1"/>
  <c r="E13" i="14"/>
  <c r="F13" i="14"/>
  <c r="G13" i="14"/>
  <c r="H13" i="14"/>
  <c r="I13" i="14"/>
  <c r="J13" i="14"/>
  <c r="K13" i="14"/>
  <c r="D41" i="15" s="1"/>
  <c r="D23" i="17" s="1"/>
  <c r="D13" i="18" s="1"/>
  <c r="D29" i="20" s="1"/>
  <c r="D15" i="22" s="1"/>
  <c r="D15" i="23" s="1"/>
  <c r="D25" i="24" s="1"/>
  <c r="L13" i="14"/>
  <c r="E41" i="15" s="1"/>
  <c r="E23" i="17" s="1"/>
  <c r="E13" i="18" s="1"/>
  <c r="E29" i="20" s="1"/>
  <c r="E15" i="22" s="1"/>
  <c r="E15" i="23" s="1"/>
  <c r="E25" i="24" s="1"/>
  <c r="M13" i="14"/>
  <c r="F41" i="15" s="1"/>
  <c r="F23" i="17" s="1"/>
  <c r="F13" i="18" s="1"/>
  <c r="F29" i="20" s="1"/>
  <c r="F15" i="22" s="1"/>
  <c r="F15" i="23" s="1"/>
  <c r="F25" i="24" s="1"/>
  <c r="N13" i="14"/>
  <c r="G41" i="15" s="1"/>
  <c r="G23" i="17" s="1"/>
  <c r="G13" i="18" s="1"/>
  <c r="G29" i="20" s="1"/>
  <c r="G15" i="22" s="1"/>
  <c r="G15" i="23" s="1"/>
  <c r="G25" i="24" s="1"/>
  <c r="O13" i="14"/>
  <c r="H41" i="15" s="1"/>
  <c r="H23" i="17" s="1"/>
  <c r="H13" i="18" s="1"/>
  <c r="H29" i="20" s="1"/>
  <c r="H15" i="22" s="1"/>
  <c r="H15" i="23" s="1"/>
  <c r="H25" i="24" s="1"/>
  <c r="P13" i="14"/>
  <c r="I41" i="15" s="1"/>
  <c r="I23" i="17" s="1"/>
  <c r="I13" i="18" s="1"/>
  <c r="I29" i="20" s="1"/>
  <c r="I15" i="22" s="1"/>
  <c r="I15" i="23" s="1"/>
  <c r="I25" i="24" s="1"/>
  <c r="Q13" i="14"/>
  <c r="D13" i="14"/>
  <c r="D12" i="14"/>
  <c r="I15" i="11"/>
  <c r="I25" i="12" s="1"/>
  <c r="H15" i="11"/>
  <c r="H25" i="12" s="1"/>
  <c r="G15" i="11"/>
  <c r="G25" i="12" s="1"/>
  <c r="F15" i="11"/>
  <c r="F25" i="12" s="1"/>
  <c r="E15" i="11"/>
  <c r="E25" i="12" s="1"/>
  <c r="D15" i="11"/>
  <c r="D25" i="12" s="1"/>
  <c r="I14" i="11"/>
  <c r="I24" i="12" s="1"/>
  <c r="H14" i="11"/>
  <c r="H24" i="12" s="1"/>
  <c r="G14" i="11"/>
  <c r="G24" i="12" s="1"/>
  <c r="F14" i="11"/>
  <c r="F24" i="12" s="1"/>
  <c r="E14" i="11"/>
  <c r="E24" i="12" s="1"/>
  <c r="D14" i="11"/>
  <c r="D24" i="12" s="1"/>
  <c r="I15" i="10" l="1"/>
  <c r="H15" i="10"/>
  <c r="G15" i="10"/>
  <c r="F15" i="10"/>
  <c r="E15" i="10"/>
  <c r="D15" i="10"/>
  <c r="I14" i="10"/>
  <c r="H14" i="10"/>
  <c r="G14" i="10"/>
  <c r="F14" i="10"/>
  <c r="E14" i="10"/>
  <c r="D14" i="10"/>
  <c r="E17" i="7"/>
  <c r="E49" i="9" s="1"/>
  <c r="F17" i="7"/>
  <c r="F49" i="9" s="1"/>
  <c r="G17" i="7"/>
  <c r="G49" i="9" s="1"/>
  <c r="H17" i="7"/>
  <c r="H49" i="9" s="1"/>
  <c r="I17" i="7"/>
  <c r="I49" i="9" s="1"/>
  <c r="J17" i="7"/>
  <c r="J49" i="9" s="1"/>
  <c r="E18" i="7"/>
  <c r="E50" i="9" s="1"/>
  <c r="F18" i="7"/>
  <c r="F50" i="9" s="1"/>
  <c r="G18" i="7"/>
  <c r="G50" i="9" s="1"/>
  <c r="H18" i="7"/>
  <c r="H50" i="9" s="1"/>
  <c r="I18" i="7"/>
  <c r="I50" i="9" s="1"/>
  <c r="J18" i="7"/>
  <c r="J50" i="9" s="1"/>
  <c r="E19" i="7"/>
  <c r="E51" i="9" s="1"/>
  <c r="F19" i="7"/>
  <c r="F51" i="9" s="1"/>
  <c r="G19" i="7"/>
  <c r="G51" i="9" s="1"/>
  <c r="H19" i="7"/>
  <c r="H51" i="9" s="1"/>
  <c r="I19" i="7"/>
  <c r="I51" i="9" s="1"/>
  <c r="J19" i="7"/>
  <c r="J51" i="9" s="1"/>
  <c r="F16" i="7"/>
  <c r="F48" i="9" s="1"/>
  <c r="G16" i="7"/>
  <c r="G48" i="9" s="1"/>
  <c r="H16" i="7"/>
  <c r="H48" i="9" s="1"/>
  <c r="I16" i="7"/>
  <c r="I48" i="9" s="1"/>
  <c r="J16" i="7"/>
  <c r="J48" i="9" s="1"/>
  <c r="E16" i="7"/>
  <c r="E48" i="9" s="1"/>
  <c r="H41" i="3"/>
  <c r="I41" i="3"/>
  <c r="I40" i="3"/>
  <c r="E12" i="6"/>
  <c r="E28" i="8" s="1"/>
  <c r="F12" i="6"/>
  <c r="F28" i="8" s="1"/>
  <c r="G12" i="6"/>
  <c r="G28" i="8" s="1"/>
  <c r="H12" i="6"/>
  <c r="H28" i="8" s="1"/>
  <c r="I12" i="6"/>
  <c r="I28" i="8" s="1"/>
  <c r="E13" i="6"/>
  <c r="E29" i="8" s="1"/>
  <c r="F13" i="6"/>
  <c r="F29" i="8" s="1"/>
  <c r="G13" i="6"/>
  <c r="G29" i="8" s="1"/>
  <c r="H13" i="6"/>
  <c r="H29" i="8" s="1"/>
  <c r="I13" i="6"/>
  <c r="I29" i="8" s="1"/>
  <c r="D13" i="6"/>
  <c r="D29" i="8" s="1"/>
  <c r="D12" i="6"/>
  <c r="D28" i="8" s="1"/>
  <c r="E22" i="5"/>
  <c r="F22" i="5"/>
  <c r="G22" i="5"/>
  <c r="H22" i="5"/>
  <c r="I22" i="5"/>
  <c r="E23" i="5"/>
  <c r="F23" i="5"/>
  <c r="G23" i="5"/>
  <c r="H23" i="5"/>
  <c r="I23" i="5"/>
  <c r="D23" i="5"/>
  <c r="D22" i="5"/>
  <c r="E40" i="3"/>
  <c r="F40" i="3"/>
  <c r="G40" i="3"/>
  <c r="H40" i="3"/>
  <c r="E41" i="3"/>
  <c r="F41" i="3"/>
  <c r="G41" i="3"/>
  <c r="D41" i="3"/>
  <c r="D40" i="3"/>
  <c r="T72" i="4" l="1"/>
  <c r="S16" i="7" s="1"/>
  <c r="T48" i="9" s="1"/>
  <c r="U72" i="4"/>
  <c r="T16" i="7" s="1"/>
  <c r="U48" i="9" s="1"/>
  <c r="V72" i="4"/>
  <c r="U16" i="7" s="1"/>
  <c r="V48" i="9" s="1"/>
  <c r="W72" i="4"/>
  <c r="V16" i="7" s="1"/>
  <c r="W48" i="9" s="1"/>
  <c r="X72" i="4"/>
  <c r="W16" i="7" s="1"/>
  <c r="X48" i="9" s="1"/>
  <c r="Y72" i="4"/>
  <c r="X16" i="7" s="1"/>
  <c r="Y48" i="9" s="1"/>
  <c r="T73" i="4"/>
  <c r="S17" i="7" s="1"/>
  <c r="T49" i="9" s="1"/>
  <c r="U73" i="4"/>
  <c r="T17" i="7" s="1"/>
  <c r="U49" i="9" s="1"/>
  <c r="V73" i="4"/>
  <c r="U17" i="7" s="1"/>
  <c r="V49" i="9" s="1"/>
  <c r="W73" i="4"/>
  <c r="V17" i="7" s="1"/>
  <c r="W49" i="9" s="1"/>
  <c r="X73" i="4"/>
  <c r="W17" i="7" s="1"/>
  <c r="X49" i="9" s="1"/>
  <c r="Y73" i="4"/>
  <c r="X17" i="7" s="1"/>
  <c r="Y49" i="9" s="1"/>
  <c r="T74" i="4"/>
  <c r="S18" i="7" s="1"/>
  <c r="T50" i="9" s="1"/>
  <c r="U74" i="4"/>
  <c r="T18" i="7" s="1"/>
  <c r="U50" i="9" s="1"/>
  <c r="V74" i="4"/>
  <c r="U18" i="7" s="1"/>
  <c r="V50" i="9" s="1"/>
  <c r="W74" i="4"/>
  <c r="V18" i="7" s="1"/>
  <c r="W50" i="9" s="1"/>
  <c r="X74" i="4"/>
  <c r="W18" i="7" s="1"/>
  <c r="X50" i="9" s="1"/>
  <c r="Y74" i="4"/>
  <c r="X18" i="7" s="1"/>
  <c r="Y50" i="9" s="1"/>
  <c r="T75" i="4"/>
  <c r="S19" i="7" s="1"/>
  <c r="T51" i="9" s="1"/>
  <c r="U75" i="4"/>
  <c r="T19" i="7" s="1"/>
  <c r="U51" i="9" s="1"/>
  <c r="V75" i="4"/>
  <c r="U19" i="7" s="1"/>
  <c r="V51" i="9" s="1"/>
  <c r="W75" i="4"/>
  <c r="V19" i="7" s="1"/>
  <c r="W51" i="9" s="1"/>
  <c r="X75" i="4"/>
  <c r="W19" i="7" s="1"/>
  <c r="X51" i="9" s="1"/>
  <c r="Y75" i="4"/>
  <c r="X19" i="7" s="1"/>
  <c r="Y51" i="9" s="1"/>
  <c r="S73" i="4"/>
  <c r="R17" i="7" s="1"/>
  <c r="S49" i="9" s="1"/>
  <c r="S74" i="4"/>
  <c r="R18" i="7" s="1"/>
  <c r="S50" i="9" s="1"/>
  <c r="S75" i="4"/>
  <c r="R19" i="7" s="1"/>
  <c r="S51" i="9" s="1"/>
  <c r="S72" i="4"/>
  <c r="R16" i="7" s="1"/>
  <c r="S48" i="9" s="1"/>
  <c r="F72" i="4"/>
  <c r="G72" i="4"/>
  <c r="H72" i="4"/>
  <c r="I72" i="4"/>
  <c r="J72" i="4"/>
  <c r="F73" i="4"/>
  <c r="G73" i="4"/>
  <c r="H73" i="4"/>
  <c r="I73" i="4"/>
  <c r="J73" i="4"/>
  <c r="F74" i="4"/>
  <c r="G74" i="4"/>
  <c r="H74" i="4"/>
  <c r="I74" i="4"/>
  <c r="J74" i="4"/>
  <c r="F75" i="4"/>
  <c r="G75" i="4"/>
  <c r="H75" i="4"/>
  <c r="I75" i="4"/>
  <c r="J75" i="4"/>
  <c r="E73" i="4"/>
  <c r="E74" i="4"/>
  <c r="E75" i="4"/>
  <c r="E72" i="4"/>
  <c r="J15" i="11"/>
  <c r="J25" i="12" s="1"/>
  <c r="J14" i="11"/>
  <c r="J24" i="12" s="1"/>
  <c r="T15" i="10" l="1"/>
  <c r="T15" i="11"/>
  <c r="T25" i="12" s="1"/>
  <c r="V15" i="10"/>
  <c r="V15" i="11"/>
  <c r="V25" i="12" s="1"/>
  <c r="T14" i="10"/>
  <c r="T14" i="11"/>
  <c r="T24" i="12" s="1"/>
  <c r="U15" i="10"/>
  <c r="U15" i="11"/>
  <c r="U25" i="12" s="1"/>
  <c r="S14" i="10"/>
  <c r="S14" i="11"/>
  <c r="S24" i="12" s="1"/>
  <c r="R14" i="10"/>
  <c r="R24" i="12" s="1"/>
  <c r="R14" i="11"/>
  <c r="X14" i="10"/>
  <c r="X14" i="11"/>
  <c r="X24" i="12" s="1"/>
  <c r="R15" i="10"/>
  <c r="R15" i="11"/>
  <c r="R25" i="12" s="1"/>
  <c r="W14" i="10"/>
  <c r="W14" i="11"/>
  <c r="W24" i="12" s="1"/>
  <c r="X15" i="10"/>
  <c r="X15" i="11"/>
  <c r="X25" i="12" s="1"/>
  <c r="V14" i="10"/>
  <c r="V14" i="11"/>
  <c r="V24" i="12" s="1"/>
  <c r="S15" i="10"/>
  <c r="S15" i="11"/>
  <c r="S25" i="12" s="1"/>
  <c r="W15" i="10"/>
  <c r="W15" i="11"/>
  <c r="W25" i="12" s="1"/>
  <c r="U14" i="10"/>
  <c r="U14" i="11"/>
  <c r="U24" i="12" s="1"/>
  <c r="K75" i="4"/>
  <c r="K19" i="7"/>
  <c r="K51" i="9" s="1"/>
  <c r="J40" i="3"/>
  <c r="J14" i="10"/>
  <c r="K74" i="4"/>
  <c r="K18" i="7"/>
  <c r="K50" i="9" s="1"/>
  <c r="J41" i="3"/>
  <c r="J15" i="10"/>
  <c r="K73" i="4"/>
  <c r="K17" i="7"/>
  <c r="K49" i="9" s="1"/>
  <c r="K72" i="4"/>
  <c r="K16" i="7"/>
  <c r="K48" i="9" s="1"/>
  <c r="V22" i="5"/>
  <c r="U28" i="8" s="1"/>
  <c r="V12" i="6"/>
  <c r="S40" i="3"/>
  <c r="R12" i="6"/>
  <c r="O40" i="3"/>
  <c r="R22" i="5"/>
  <c r="Q28" i="8" s="1"/>
  <c r="X23" i="5"/>
  <c r="W29" i="8" s="1"/>
  <c r="X13" i="6"/>
  <c r="W23" i="5"/>
  <c r="V29" i="8" s="1"/>
  <c r="W13" i="6"/>
  <c r="U22" i="5"/>
  <c r="T28" i="8" s="1"/>
  <c r="U12" i="6"/>
  <c r="R40" i="3"/>
  <c r="V23" i="5"/>
  <c r="U29" i="8" s="1"/>
  <c r="V13" i="6"/>
  <c r="S41" i="3"/>
  <c r="T12" i="6"/>
  <c r="Q40" i="3"/>
  <c r="T22" i="5"/>
  <c r="S28" i="8" s="1"/>
  <c r="R13" i="6"/>
  <c r="R23" i="5"/>
  <c r="Q29" i="8" s="1"/>
  <c r="O41" i="3"/>
  <c r="U23" i="5"/>
  <c r="T29" i="8" s="1"/>
  <c r="U13" i="6"/>
  <c r="R41" i="3"/>
  <c r="S12" i="6"/>
  <c r="P40" i="3"/>
  <c r="S22" i="5"/>
  <c r="R28" i="8" s="1"/>
  <c r="X12" i="6"/>
  <c r="X22" i="5"/>
  <c r="W28" i="8" s="1"/>
  <c r="J22" i="5"/>
  <c r="J12" i="6"/>
  <c r="J28" i="8" s="1"/>
  <c r="T23" i="5"/>
  <c r="S29" i="8" s="1"/>
  <c r="T13" i="6"/>
  <c r="Q41" i="3"/>
  <c r="W12" i="6"/>
  <c r="W22" i="5"/>
  <c r="V28" i="8" s="1"/>
  <c r="J23" i="5"/>
  <c r="J13" i="6"/>
  <c r="J29" i="8" s="1"/>
  <c r="S23" i="5"/>
  <c r="R29" i="8" s="1"/>
  <c r="S13" i="6"/>
  <c r="P41" i="3"/>
</calcChain>
</file>

<file path=xl/sharedStrings.xml><?xml version="1.0" encoding="utf-8"?>
<sst xmlns="http://schemas.openxmlformats.org/spreadsheetml/2006/main" count="11004" uniqueCount="433">
  <si>
    <t>2006</t>
  </si>
  <si>
    <t>2009</t>
  </si>
  <si>
    <t>2011</t>
  </si>
  <si>
    <t>2013</t>
  </si>
  <si>
    <t>2015</t>
  </si>
  <si>
    <t>2017</t>
  </si>
  <si>
    <t>Estimación</t>
  </si>
  <si>
    <t>Error Estándar</t>
  </si>
  <si>
    <t>Nota:</t>
  </si>
  <si>
    <t>b.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</si>
  <si>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c. Casen en Pandemia 2020 utiliza factores de expansión construidos con proyecciones de población en base a Censo 2017. Versiones anteriores de Casen utilizan factores de expansión con proyecciones de población en basen a Censo 2002. Para realizar comparaciones en términos absolutos entre 2020 y 2017 (ejemplo: estimación de número de hogares o personas), se deben usar factores de expansión construidos con base en Censo 2017. Este factor de expansión se encuentra disponible en la página web del observatorio desde 2006 a 2017 en la sección "Base de datos" de la web correspondiente a cada año de la encuesta.</t>
  </si>
  <si>
    <t>Fuente: Ministerio de Desarrollo Social y Familia, Encuesta Casen y Encuesta Casen en Pandemia 2020.</t>
  </si>
  <si>
    <t>Tasa de participación</t>
  </si>
  <si>
    <t>-</t>
  </si>
  <si>
    <t>(porcentaje)</t>
  </si>
  <si>
    <t>a.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</si>
  <si>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b. Casen en Pandemia 2020 utiliza factores de expansión construidos con proyecciones de población en base a Censo 2017. Versiones anteriores de Casen utilizan factores de expansión con proyecciones de población en basen a Censo 2002. Para realizar comparaciones en términos absolutos entre 2020 y 2017 (ejemplo: estimación de número de hogares o personas), se deben usar factores de expansión construidos con base en Censo 2017. Este factor de expansión se encuentra disponible en la página web del observatorio desde 2006 a 2017 en la sección "Base de datos" de la web correspondiente a cada año de la encuesta.</t>
  </si>
  <si>
    <t>(Número de personas)</t>
  </si>
  <si>
    <t>Personas que participan del mercado del trabajo</t>
  </si>
  <si>
    <t>Hombre</t>
  </si>
  <si>
    <t>Total</t>
  </si>
  <si>
    <t>Mujer</t>
  </si>
  <si>
    <t>Arica y Parinacota</t>
  </si>
  <si>
    <t xml:space="preserve">Estimación </t>
  </si>
  <si>
    <t>Error estándar</t>
  </si>
  <si>
    <t>Tarapacá</t>
  </si>
  <si>
    <t>Antofagasta</t>
  </si>
  <si>
    <t>Atacama</t>
  </si>
  <si>
    <t>Coquimbo</t>
  </si>
  <si>
    <t>Valparaíso</t>
  </si>
  <si>
    <t>Metropolitana</t>
  </si>
  <si>
    <t>O'Higgins</t>
  </si>
  <si>
    <t>Maule</t>
  </si>
  <si>
    <t>Ñuble</t>
  </si>
  <si>
    <t>N/A</t>
  </si>
  <si>
    <t>Biobío</t>
  </si>
  <si>
    <t>La Araucanía</t>
  </si>
  <si>
    <t>Los Ríos</t>
  </si>
  <si>
    <t>Los Lagos</t>
  </si>
  <si>
    <t>Aysén</t>
  </si>
  <si>
    <t>Magallanes</t>
  </si>
  <si>
    <t>Error</t>
  </si>
  <si>
    <t>O Higgins</t>
  </si>
  <si>
    <t>a. Los datos correspondientes a la Región del Biobío antes y después del año 2017 no son comparables, pues con anterioridad a este año dicha región incluía el territorio de la actual Región del Ñuble.</t>
  </si>
  <si>
    <t>15 y 19 años</t>
  </si>
  <si>
    <t>20 y 24 años</t>
  </si>
  <si>
    <t>25 y 34 años</t>
  </si>
  <si>
    <t>35 y 44 años</t>
  </si>
  <si>
    <t>45 y 54 años</t>
  </si>
  <si>
    <t>55 y 64 años</t>
  </si>
  <si>
    <t>65 y más años</t>
  </si>
  <si>
    <t>Urbano</t>
  </si>
  <si>
    <t>Rural</t>
  </si>
  <si>
    <t>Tasa de participación laboral por zona urbana y rural (2006-2020)</t>
  </si>
  <si>
    <t>Personas de 15 o más años que participan del mercado del trabajo por zona urbana y rural (2006-2020)</t>
  </si>
  <si>
    <t>Tasa de participación laboral (1990-2020)</t>
  </si>
  <si>
    <t>Personas de 15 o más años que participan del mercado del trabajo (1990-2020)</t>
  </si>
  <si>
    <t>Personas de 15 o más años que participan del mercado del trabajo por zona de residencia y sexo (2006-2020)</t>
  </si>
  <si>
    <t>Tasa de participación laboral por zona de residencia y sexo (2006-2020)</t>
  </si>
  <si>
    <t>I</t>
  </si>
  <si>
    <t>II</t>
  </si>
  <si>
    <t>III</t>
  </si>
  <si>
    <t>IV</t>
  </si>
  <si>
    <t>V</t>
  </si>
  <si>
    <t>VI</t>
  </si>
  <si>
    <t>VII</t>
  </si>
  <si>
    <t>VIII</t>
  </si>
  <si>
    <t>IX</t>
  </si>
  <si>
    <t>X</t>
  </si>
  <si>
    <t>Tasa de participación laboral por decil de ingresos autonómos per cápita del hogar (2006-2020)</t>
  </si>
  <si>
    <t>c.  El total incluye al servicio doméstico puertas adentros y a su núcleo familiar, mientras que en los deciles se excluyen.</t>
  </si>
  <si>
    <t>Tasa de participación laboral por decil de ingresos autonómos per cápita del hogar y sexo (2006-2020)</t>
  </si>
  <si>
    <t>S/inf.</t>
  </si>
  <si>
    <t>Indígena</t>
  </si>
  <si>
    <t>No indígena</t>
  </si>
  <si>
    <t>Personas de 15 o más años que participan del mercado del trabajo por pertenencia a pueblo indígena (2006-2020)</t>
  </si>
  <si>
    <t>Tasa de participación laboral por pertenencia a pueblo indígena (2006-2020)</t>
  </si>
  <si>
    <t>Tasa de participación laboral por lugar de nacimiento (2006-2020)</t>
  </si>
  <si>
    <t>Personas de 15 o más años que participan del mercado del trabajo por lugar de nacimiento (2006-2020)</t>
  </si>
  <si>
    <t>Nacido/a en Chile</t>
  </si>
  <si>
    <t>Nacido/a fuera de Chile</t>
  </si>
  <si>
    <t>No sabe</t>
  </si>
  <si>
    <t>Sin Educ. Formal</t>
  </si>
  <si>
    <t>Básica Incom.</t>
  </si>
  <si>
    <t>Básica Compl.</t>
  </si>
  <si>
    <t>Media Incompleta</t>
  </si>
  <si>
    <t>Media Completa</t>
  </si>
  <si>
    <t>Superior Incompleta</t>
  </si>
  <si>
    <t>Superior Completa</t>
  </si>
  <si>
    <t>NS/NR</t>
  </si>
  <si>
    <t>Tasa de participación laboral por nivel de escolaridad (2006-2020)</t>
  </si>
  <si>
    <t>Personas de 15 o más años que participan del mercado del trabajo por nivel de escolaridad (2006-2020)</t>
  </si>
  <si>
    <t>Tasa de ocupación</t>
  </si>
  <si>
    <t>Número de ocupados (1990-2020)</t>
  </si>
  <si>
    <t>Tasa de ocupación (1990-2020)</t>
  </si>
  <si>
    <t>Tasa de ocupación por sexo (1990-2020)</t>
  </si>
  <si>
    <t>Personas ocupadas</t>
  </si>
  <si>
    <t>Número de ocupados por sexo (1990-2020)</t>
  </si>
  <si>
    <t>Personas de 15 o más años que participan del mercado del trabajo por sexo (1990-2020)</t>
  </si>
  <si>
    <t>Tasa de participación laboral por sexo (1990-2020)</t>
  </si>
  <si>
    <t>Tasa de participación laboral por región (2006-2020)</t>
  </si>
  <si>
    <t>Personas de 15 o más años que participan del mercado del trabajo por región (2006-2020)</t>
  </si>
  <si>
    <t>Tasa de participación laboral por región y sexo (2006-2020)</t>
  </si>
  <si>
    <t>Personas de 15 o más años que participan del mercado del trabajo por región y sexo (2006-2020)</t>
  </si>
  <si>
    <t>Tasa de participación laboral por grupo de edad (2006-2020)</t>
  </si>
  <si>
    <t>Personas de 15 o más años que participan del mercado del trabajo por grupo de edad (2006-2020)</t>
  </si>
  <si>
    <t>Tasa de ocupación por región (2006-2020)</t>
  </si>
  <si>
    <t>Número de ocupados por región (2006-2020)</t>
  </si>
  <si>
    <t>Tasa de ocupación por región y sexo (2006-2020)</t>
  </si>
  <si>
    <t>Número de ocupados por región y sexo (2006-2020)</t>
  </si>
  <si>
    <t>Tasa de ocupación por grupo de edad (2006-2020)</t>
  </si>
  <si>
    <t>Número de ocupados por grupo de edad (2006-2020)</t>
  </si>
  <si>
    <t>Tasa de ocupación por zona urbana y rural (2006-2020)</t>
  </si>
  <si>
    <t>Número de ocupados por zona urbana y rural (2006-2020)</t>
  </si>
  <si>
    <t>Número de ocupados por zona de residencia y sexo (2006-2020)</t>
  </si>
  <si>
    <t>Tasa de ocupación por zona de residencia y sexo (2006-2020)</t>
  </si>
  <si>
    <t>Tasa de ocupación por decil de ingresos autonómos per cápita del hogar (2006-2020)</t>
  </si>
  <si>
    <t>Tasa de ocupación por decil de ingresos autonómos per cápita del hogar y sexo (2006-2020)</t>
  </si>
  <si>
    <t>Tasa de ocupación por pertenencia a pueblo indígena (2006-2020)</t>
  </si>
  <si>
    <t>Número de ocupados por lugar de nacimiento (2006-2020)</t>
  </si>
  <si>
    <t>Tasa de ocupación por nivel de escolaridad (2006-2020)</t>
  </si>
  <si>
    <t>Número de ocupados por nivel de escolaridad (2006-2020)</t>
  </si>
  <si>
    <t>Tasa de desocupación (1990-2020)</t>
  </si>
  <si>
    <t>Tasa de desocupación</t>
  </si>
  <si>
    <t>Personas desocupadas</t>
  </si>
  <si>
    <t>Número de desocupados (1990-2020)</t>
  </si>
  <si>
    <t>Tasa de desocupación por sexo (1990-2020)</t>
  </si>
  <si>
    <t>Número de desocupados por sexo (1990-2020)</t>
  </si>
  <si>
    <t>Tasa de desocupación por región (2006-2020)</t>
  </si>
  <si>
    <t>Número de desocupados por región (2006-2020)</t>
  </si>
  <si>
    <t>Tasa de desocupación por región y sexo (2006-2020)</t>
  </si>
  <si>
    <t>Número de desocupados por región y sexo (2006-2020)</t>
  </si>
  <si>
    <t>Tasa de desocupación por grupo de edad (2006-2020)</t>
  </si>
  <si>
    <t>Número de desocupados por grupo de edad (2006-2020)</t>
  </si>
  <si>
    <t>Tasa de desocupación por zona urbana y rural (2006-2020)</t>
  </si>
  <si>
    <t>Número de desocupados por zona urbana y rural (2006-2020)</t>
  </si>
  <si>
    <t>Tasa de desocupación por zona de residencia y sexo (2006-2020)</t>
  </si>
  <si>
    <t>Número de desocupados por zona de residencia y sexo (2006-2020)</t>
  </si>
  <si>
    <t>Tasa de desocupación por decil de ingresos autonómos per cápita del hogar y sexo (2006-2020)</t>
  </si>
  <si>
    <t>Tasa de desocupación por pertenencia a pueblo indígena (2006-2020)</t>
  </si>
  <si>
    <t>Número de desocupados por pertenencia a pueblo indígena (2006-2020)</t>
  </si>
  <si>
    <t>Número de ocupados por pertenencia a pueblo indígena (2006-2020)</t>
  </si>
  <si>
    <t>Tasa de ocupación por lugar de nacimiento (2006-2020)</t>
  </si>
  <si>
    <t>Tasa de desocupación por lugar de nacimiento (2006-2020)</t>
  </si>
  <si>
    <t>Número de desocupados por lugar de nacimiento (2006-2020)</t>
  </si>
  <si>
    <t>Tasa de desocupación por nivel de escolaridad (2006-2020)</t>
  </si>
  <si>
    <t>Número de desocupados por nivel de escolaridad (2006-2020)</t>
  </si>
  <si>
    <t>c.  Se excluye al servicio doméstico puertas adentro y a su núcleo familiar..</t>
  </si>
  <si>
    <t>Promedio de ocupados por hogar</t>
  </si>
  <si>
    <t>Tasa de dependencia por decil de ingresos autonómos per cápita del hogar (2006-2020)</t>
  </si>
  <si>
    <t>(razón)</t>
  </si>
  <si>
    <t>Tasa de dependencia</t>
  </si>
  <si>
    <t>c.  Se excluye al servicio doméstico puertas adentro y a su núcleo familiar.</t>
  </si>
  <si>
    <t>Ocupados</t>
  </si>
  <si>
    <t>Desocupados</t>
  </si>
  <si>
    <t>Inactivos</t>
  </si>
  <si>
    <t>(Porcentaje)</t>
  </si>
  <si>
    <t>Condición de actividad</t>
  </si>
  <si>
    <t>Personas de 15 años o más</t>
  </si>
  <si>
    <t>Distribución de la población de 15 años o más según condición de actividad (2006-2020)</t>
  </si>
  <si>
    <t>Número de personas de 15 años o más según condición de actividad</t>
  </si>
  <si>
    <t>Distribución de la población ocupada por grupo de edad (2006-2020)</t>
  </si>
  <si>
    <t>Personas ocupadas por grupo de edad (2006-2020)</t>
  </si>
  <si>
    <t>c. La condición de actividad en el año 2020 considera la respuesta "sí" en la pregunta o3b.</t>
  </si>
  <si>
    <t>Distribución de la población ocupada por sexo y grupo de edad (2006-2020)</t>
  </si>
  <si>
    <t>Personas ocupadas por sexo y grupo de edad (2006-2020)</t>
  </si>
  <si>
    <t>Distribución de la población ocupada por categoría ocupacional (2006-2020)</t>
  </si>
  <si>
    <t>Personas ocupadas por categoría ocupacional (2006-2020)</t>
  </si>
  <si>
    <t>Empleador</t>
  </si>
  <si>
    <t>Cuenta Propia</t>
  </si>
  <si>
    <t>Asalariado</t>
  </si>
  <si>
    <t>Servicio doméstico</t>
  </si>
  <si>
    <t>Familiar no remunerado</t>
  </si>
  <si>
    <t>FF.AA.</t>
  </si>
  <si>
    <t>Sin dato</t>
  </si>
  <si>
    <t>Fuerzas armadas</t>
  </si>
  <si>
    <t>Miembros del poder ejecutivo</t>
  </si>
  <si>
    <t>Profesionales, científicos e intelectuales</t>
  </si>
  <si>
    <t>Técnicos profesionales de nivel medio</t>
  </si>
  <si>
    <t>Empleados de oficina</t>
  </si>
  <si>
    <t>Trabajadores de los servicios y vendedores</t>
  </si>
  <si>
    <t>Agricultores y trabajadores calificados</t>
  </si>
  <si>
    <t>Oficiales, operarios y artesanos</t>
  </si>
  <si>
    <t>Operadores de instalaciones y máquinas</t>
  </si>
  <si>
    <t>Trabajadores no calificados</t>
  </si>
  <si>
    <t>Porcentaje de cuenta propia por decil de ingresos autonómos per cápita del hogar (2006-2020)</t>
  </si>
  <si>
    <t>Agricultura, ganadería, caza y silvicultura</t>
  </si>
  <si>
    <t>Pesca</t>
  </si>
  <si>
    <t>Explotación de minas y canteras</t>
  </si>
  <si>
    <t>Industrias manufactureras</t>
  </si>
  <si>
    <t>Suministro de electricidad, gas y agua</t>
  </si>
  <si>
    <t>Construcción</t>
  </si>
  <si>
    <t>Comercio al por mayor y al por menor</t>
  </si>
  <si>
    <t>Hoteles y restaurantes</t>
  </si>
  <si>
    <t>Intermediación financiera</t>
  </si>
  <si>
    <t>Administración pública y defensa</t>
  </si>
  <si>
    <t>Enseñanza</t>
  </si>
  <si>
    <t>Servicios sociales y de salud</t>
  </si>
  <si>
    <t>Hogares privados con servicio doméstico</t>
  </si>
  <si>
    <t>No especificado</t>
  </si>
  <si>
    <t>Transporte, almacenamiento y comunicación</t>
  </si>
  <si>
    <t>Actividades inmobiliarias, empresariales</t>
  </si>
  <si>
    <t>Otras actividades de servicios comunitarios</t>
  </si>
  <si>
    <t>Organizaciones y órganos extraterritoriales</t>
  </si>
  <si>
    <t>c.  Para mantener la comparabilidad entre series en el año 2020 se utiliza la codificación de rama correspondiente a la CIUU rev 3.</t>
  </si>
  <si>
    <t>Número de ocupados según rama de actividad económica (2011-2020)</t>
  </si>
  <si>
    <t>(número de personas)</t>
  </si>
  <si>
    <t>Número de ocupados según rama de actividad económica por sexo (2011-2020)</t>
  </si>
  <si>
    <t>Cuenta propia</t>
  </si>
  <si>
    <t>Asalariados</t>
  </si>
  <si>
    <t>No bien especificado</t>
  </si>
  <si>
    <t>c.  Para mantener la comparabilidad de los resultados, se utiliza el oficio con codificación CIUO-88 en el año 2020</t>
  </si>
  <si>
    <t>Ocupados Ausentes</t>
  </si>
  <si>
    <t>Ocupados informales</t>
  </si>
  <si>
    <t>Personas en ocupación informal</t>
  </si>
  <si>
    <t>Distribución de la población sin ocupación por grupo de edad (2006-2020)</t>
  </si>
  <si>
    <t>Personas sin ocupación por grupo de edad (2006-2020)</t>
  </si>
  <si>
    <t>Personas sin ocupación</t>
  </si>
  <si>
    <t>Personas sin ocupación por sexo y grupo de edad (2006-2020)</t>
  </si>
  <si>
    <t>Distribución de la población sin ocupación por sexo y grupo de edad (2006-2020)</t>
  </si>
  <si>
    <t>Distribución de personas sin ocupación por decil de ingresos autonómos per cápita del hogar y sexo (2006-2020)</t>
  </si>
  <si>
    <t>Número de personas sin ocupación ocupadas por decil de ingresos per cápita del hogar y sexo (2006-2020)</t>
  </si>
  <si>
    <t>Distribución de personas sin ocupación  por decil de ingresos autonómos per cápita del hogar (2006-2020)</t>
  </si>
  <si>
    <t>Porcentaje de personas sin ocupación que buscaron empleo en las últimas cuatro semanas  por decil de ingresos autonómos per cápita del hogar (2006-2020)</t>
  </si>
  <si>
    <t>Número de personas sin ocupación que buscaron empleo en las últimas cuatro semanas por decil de ingresos per cápita del hogar (2006-2020)</t>
  </si>
  <si>
    <t>Personas sin ocupación que buscaron empleo</t>
  </si>
  <si>
    <t>e. Se considera como "Posibilidad de empezar a trabajar pronto" las alternativas: (1) Consiguió trabajo que empezará pronto o iniciará actividad por cuenta propia y (2) Está esperando resultado de gestiones ya emprendidas</t>
  </si>
  <si>
    <t>e. Se considera como "Percepción de limitaciones personales" la alternativa: (1) Piensa que nadie le dará trabajo</t>
  </si>
  <si>
    <t>d. Se considera como "Otros" las alternativas (1) Se cansó de buscar o cree que no hay trabajo disponible, (2) Busca cuando realmente lo necesita o tiene trabajo esporádico, (3) No tiene interés en trabajar y (4) Otra razón. En el 2020 se agregan la categorías (1) Por temor a contagiarse de Covid-19</t>
  </si>
  <si>
    <t>d. Se considera como "Tiene otra actividad o renta" las alternativas (1) Quehaceres del hogar, (2) Estudiante, (3) Jubilado y (4) Tiene otra fuente de ingreso</t>
  </si>
  <si>
    <t>d. Se considera como "Limitaciones de condiciones familiares o personales" las alternativas: (1) No tiene con quien dejar a los niños, (2) No tiene con quien dejar a adultos mayores, (3) No tiene con quien dejar a otro familiar, (4) Está enfermo o tiene una discapacidad</t>
  </si>
  <si>
    <t>d. Se considera como "Quehaceres del hogar y cuidado de terceros" las alternativas: (1) No tiene con quien dejar a los niños, (2) No tiene con quien dejar a adultos mayores, (3) No tiene con quien dejar a otro familiar, (4) Quehaceres del hogar</t>
  </si>
  <si>
    <t>Trabajo dependiente</t>
  </si>
  <si>
    <t>Trabajo independiente</t>
  </si>
  <si>
    <t>Distribución de los ocupados por tipo de trabajo (2006-2020)</t>
  </si>
  <si>
    <t>Porcentaje de pobres por ingresos</t>
  </si>
  <si>
    <t>d. Se excluye al servicio doméstico puertas adentro y a su núcleo familiar</t>
  </si>
  <si>
    <t>Porcentaje de ocupados en situación de pobreza por ingresos por tipo de trabajo (2006-2020)</t>
  </si>
  <si>
    <t>Número de ocupados en situación de pobreza por ingresos por tipo de trabajo (2006-2020)</t>
  </si>
  <si>
    <t>Número de ocupados por tipo de trabajo (2006-2020)</t>
  </si>
  <si>
    <t>Número de ocupados por tipo de trabajo y sexo (2006-2020)</t>
  </si>
  <si>
    <t>Distribución de los ocupados por tipo de trabajo y sexo (2006-2020)</t>
  </si>
  <si>
    <t>Porcentaje de ocupados que cotizaron en el sistema de pensiones el mes anterior a la encuesta por sexo (2006-2020)</t>
  </si>
  <si>
    <t>Número de  ocupados que cotizaron en el sistema de pensiones el mes anterior a la encuesta por sexo (2006-2020)</t>
  </si>
  <si>
    <t>Porcentaje de ocupados que cotizaron en el sistema de pensiones el mes anterior a la encuesta por grupo de edad (2006-2020)</t>
  </si>
  <si>
    <t>Número de  ocupados que cotizaron en el sistema de pensiones el mes anterior a la encuesta por grupo de edad (2006-2020)</t>
  </si>
  <si>
    <t>Porcentaje de ocupados que no cotizaron en el sistema de pensiones el mes anterior a la encuesta por sexo (2006-2020)</t>
  </si>
  <si>
    <t>Número de  ocupados que no cotizaron en el sistema de pensiones el mes anterior a la encuesta por sexo (2006-2020)</t>
  </si>
  <si>
    <t>Porcentaje de ocupados que no cotizaron en el sistema de pensiones el mes anterior a la encuesta por decil de ingresos autónomos per cápita del hogar (2006-2020)</t>
  </si>
  <si>
    <t>Número de  ocupados que no cotizaron en el sistema de pensiones el mes anterior a la encuesta por decil de ingresos autónomos per cápita del hogar (2006-2020)</t>
  </si>
  <si>
    <t>d.  El total incluye al servicio doméstico puertas adentros y a su núcleo familiar, mientras que en los deciles se excluyen.</t>
  </si>
  <si>
    <t>f. En el periodo 2011-2017 las personas respondían dos razones de inactividad en orden de importancia, desde el año 2020 se modifica dicha forma de preguntar capturando la principal razón. Para tener comparabilidad con el año 2020, los años 2011-2017 utilizan las respuestas de o7r1</t>
  </si>
  <si>
    <t>d. Los deciles IX y X presentan menos de 50 casos muestrales en todos los años analizados, mientras que para los años 2015 y  2017 el decil VIII también presenta menos de 50 casos muestrales</t>
  </si>
  <si>
    <t>d. En el año 2011 el indicador presenta menos de 50 casos muestrales en los deciles IX y X. En el año 2013 se presenta el mismo problema en los deciles VIII, IX y X. En el 2015 el problema se presenta en los deciles VII, IX y X. En el año 2017 se presenta el mismo problema en los deciles V, VI  VII, VIII. En el año 2020 se presenta el mismo problema en todos los deciles con excepción del decil I y II</t>
  </si>
  <si>
    <t>e. En el periodo 2011-2017 las personas respondían dos razones de inactividad en orden de importancia, desde el año 2020 se modifica dicha forma de preguntar capturando la principal razón. Para tener comparabilidad con el año 2020, los años 2011-2017 utilizan las respuestas de o7r1</t>
  </si>
  <si>
    <t>f. El indicador cuenta con menos de 50 casos muestrales en los deciles VI, VII , VIII, IX y X en la categoría hombre en todos los periodos analizados. Adicional a lo anterior el mismo problema se presenta en los deciles IV y V los años 2011, 2013, 2015 y solamente en el V durante el 2017.</t>
  </si>
  <si>
    <t>($ noviembre de cada año)</t>
  </si>
  <si>
    <t>c. Ingresos corregidos por no respuesta</t>
  </si>
  <si>
    <t>Número de personas sin ocupación por decil de ingresos autónomos per cápita del hogar (2006-2020)</t>
  </si>
  <si>
    <t>Distribución de los ocupados por tipo de trabajo por decil de ingresos autónomos per cápita del hogar (2006-2020)</t>
  </si>
  <si>
    <t>Número de ocupados por tipo de trabajo por decil de ingresos autónomos  per cápita del hogar (2006-2020)</t>
  </si>
  <si>
    <t>Número de personas ocupadas ausentes por decil de ingresos autónomos per cápita del hogar (2006-2020)</t>
  </si>
  <si>
    <t>Número de personas ocupadas como asalariados por decil de ingresos autónomos per cápita del hogar (2006-2020)</t>
  </si>
  <si>
    <t>Número de personas ocupadas como cuenta propia por decil de ingresos autónomos per cápita del hogar (2006-2020)</t>
  </si>
  <si>
    <t>Número de desocupados por decil de ingresos autónomos  per cápita del hogar y sexo (2006-2020)</t>
  </si>
  <si>
    <t>Número de personas desocupadas por decil de ingresos autónomos per cápita del hogar (2006-2020)</t>
  </si>
  <si>
    <t>Número de ocupados por decil de ingresos autónomos per cápita del hogar y sexo (2006-2020)</t>
  </si>
  <si>
    <t>Número de personas ocupadas por decil de ingresos autónomos per cápita del hogar (2006-2020)</t>
  </si>
  <si>
    <t>Personas de 15 o más años que participan del mercado del trabajo por decil de ingresos autónomos per cápita del hogar y sexo (2006-2020)</t>
  </si>
  <si>
    <t>Personas de 15 o más años que participan del mercado del trabajo por decil de ingresos autónomos per cápita del hogar (2006-2020)</t>
  </si>
  <si>
    <t>Deflactor</t>
  </si>
  <si>
    <t>($ noviembre 2020)</t>
  </si>
  <si>
    <t>c.  El trabajo independiente corresponde a la categoría ocupacional de (1) Empleador y (2) Cuenta propia. El resto de categorías ocupacionales se clasifican como trabajo dependiente excluyendo al Familiar no remunerado</t>
  </si>
  <si>
    <t>Distribución de la población ocupada por oficio  (2006-2020)</t>
  </si>
  <si>
    <t>Personas ocupadas por oficio (2006-2020)</t>
  </si>
  <si>
    <t>d. El trabajo independiente corresponde a la categoría ocupacional de (1) Empleador y (2) Cuenta propia. El resto de categorías ocupacionales se clasifican como trabajo dependiente excluyendo al Familiar no remunerado</t>
  </si>
  <si>
    <t>x|</t>
  </si>
  <si>
    <t>N</t>
  </si>
  <si>
    <t>Indice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</si>
  <si>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</si>
  <si>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</si>
  <si>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</si>
  <si>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</si>
  <si>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</si>
  <si>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</si>
  <si>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</si>
  <si>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</si>
  <si>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</si>
  <si>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</si>
  <si>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</si>
  <si>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</si>
  <si>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</si>
  <si>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</si>
  <si>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</si>
  <si>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</si>
  <si>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</si>
  <si>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</si>
  <si>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</si>
  <si>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</si>
  <si>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</si>
  <si>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</si>
  <si>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</si>
  <si>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</si>
  <si>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</si>
  <si>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</si>
  <si>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</si>
  <si>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</si>
  <si>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</si>
  <si>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</si>
  <si>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</si>
  <si>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</si>
  <si>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</si>
  <si>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</si>
  <si>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</si>
  <si>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</si>
  <si>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</si>
  <si>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</si>
  <si>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</si>
  <si>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</si>
  <si>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</si>
  <si>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</si>
  <si>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</si>
  <si>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</si>
  <si>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</si>
  <si>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</si>
  <si>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</si>
  <si>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</si>
  <si>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</si>
  <si>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</si>
  <si>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</si>
  <si>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</si>
  <si>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</si>
  <si>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</si>
  <si>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</si>
  <si>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</si>
  <si>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</si>
  <si>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</si>
  <si>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</si>
  <si>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</si>
  <si>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</si>
  <si>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</si>
  <si>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</si>
  <si>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</si>
  <si>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</si>
  <si>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</si>
  <si>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</si>
  <si>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</si>
  <si>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</si>
  <si>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</si>
  <si>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</si>
  <si>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</si>
  <si>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</si>
  <si>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</si>
  <si>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</si>
  <si>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</si>
  <si>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</si>
  <si>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</si>
  <si>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</si>
  <si>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</si>
  <si>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</si>
  <si>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</si>
  <si>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</si>
  <si>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</si>
  <si>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</si>
  <si>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</si>
  <si>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</si>
  <si>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</si>
  <si>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</si>
  <si>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</si>
  <si>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</si>
  <si>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</si>
  <si>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</si>
  <si>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</si>
  <si>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Distribución de la población ocupada por oficio y sexo (2006-2020)</t>
  </si>
  <si>
    <t>Personas ocupadas por oficio y sexo (2006-2020)</t>
  </si>
  <si>
    <t>c. Personas sin ocupación son aquellas de 15 años o más que se encuentran desocupadas o inactivas</t>
  </si>
  <si>
    <t>d. Personas sin ocupación son aquellas de 15 años o más que se encuentran desocupadas o inactivas</t>
  </si>
  <si>
    <t>d. El ingreso del trabajo principal corresponde a  el  ingreso  mensual  que  obtienen  los  ocupados  en  su ocupación  principal,  ya  sea  por  concepto  de  trabajo  dependiente  en  el  caso  de  los asalariados  -que  incluye  sueldos  y  salarios,  horas  extras,  comisiones,  propinas, asignaciones,  viáticos  no  sujetos  a  rendición  y  remuneraciones  en  especie-,  o  por concepto de trabajo independiente -que incluye retiros en dinero, retiro de productos para  consumo  propio,  ganancias  derivadas  de  la  venta  de  productos  agrícolas, pesqueros o mineros-.</t>
  </si>
  <si>
    <t>e.  El total incluye al servicio doméstico puertas adentros y a su núcleo familiar, mientras que en los deciles se excluyen.</t>
  </si>
  <si>
    <t>Rama de actividad económica</t>
  </si>
  <si>
    <t>Número de personas de ocupados en ocupación informal por decil de ingresos autónomos per cápita del hogar (2006-2020)</t>
  </si>
  <si>
    <t>Promedio del ingreso del trabajo principal por sexo (2013-2020)</t>
  </si>
  <si>
    <t>Mediana del ingreso del trabajo principal por sexo (2013-2020)</t>
  </si>
  <si>
    <t>Promedio del ingreso del trabajo principal por grupo de edad y  sexo (2013-2020)</t>
  </si>
  <si>
    <t>Mediana del ingreso del trabajo principal por grupo de edad y  sexo (2013-2020)</t>
  </si>
  <si>
    <t>Promedio del ingreso del trabajo principal por zona de residencia y sexo (2013-2020)</t>
  </si>
  <si>
    <t>Mediana del ingreso del trabajo principal por zona de residencia y sexo (2013-2020)</t>
  </si>
  <si>
    <t>Promedio del ingreso del trabajo principal por decil de ingresos autónomos per cápita del hogar y sexo (2013-2020)</t>
  </si>
  <si>
    <t>Mediana del ingreso del trabajo principal por decil de ingresos autónomos per cápita del hogar y sexo (2013-2020)</t>
  </si>
  <si>
    <t>Promedio del ingreso del trabajo principal por nivel de escolaridad y sexo (2013-2020)</t>
  </si>
  <si>
    <t>Mediana del ingreso del trabajo principal por nivel de escolaridad y sexo (2013-2020)</t>
  </si>
  <si>
    <t>Distribución de la población ocupada por rama de actividad económica (2011-2020)</t>
  </si>
  <si>
    <t>Distribución de la población ocupada por rama de actividad y sexo  (2011-2020)</t>
  </si>
  <si>
    <t>Porcentaje de personas inactivas  por limitaciones de condiciones familiares o personales por decil de ingresos autonómos per cápita del hogar (2011-2020)</t>
  </si>
  <si>
    <t>Número de personas inactivas  por limitaciones de condiciones familiares o personales por  decil de ingresos autonómos per cápita del hogar  (2011-2020)</t>
  </si>
  <si>
    <t>Porcentaje de personas inactivas  porque tiene otra actividad o renta por decil de ingresos autonómos per cápita del hogar (2011-2020)</t>
  </si>
  <si>
    <t>Número de personas inactivas porque tiene otra actividad o renta por  decil de ingresos autonómos per cápita del hogar  (2011-2020)</t>
  </si>
  <si>
    <t>Porcentaje de personas inactivas  por otras razones por decil de ingresos autonómos per cápita del hogar (2011-2020)</t>
  </si>
  <si>
    <t>Número de personas inactivas por otras razones por  decil de ingresos autonómos per cápita del hogar  (2011-2020)</t>
  </si>
  <si>
    <t>Porcentaje de personas inactivas  por quehaceres de hogar y cuidado de terceros por decil de ingresos autonómos per cápita del hogar (2011-2020)</t>
  </si>
  <si>
    <t>Número de personas inactivas por quehaceres de hogar y cuidado de terceros  por  decil de ingresos autonómos per cápita del hogar  (2011-2020)</t>
  </si>
  <si>
    <t>Tasa de desocupación por decil de ingresos autónomos per cápita del hogar (2006-2020)</t>
  </si>
  <si>
    <t>Promedio de ocupados del hogar por decil de ingresos autónomos per cápita del hogar (2006-2020)</t>
  </si>
  <si>
    <t>Porcentaje de asalariados por decil de ingresos autónomos per cápita del hogar (2006-2020)</t>
  </si>
  <si>
    <t>Porcentaje de ocupados ausentes por decil de ingresos autónomos per cápita del hogar (2006-2020)</t>
  </si>
  <si>
    <t>Porcentaje de ocupados en ocupación informal por decil de ingresos autónomos per cápita del hogar (2006-2020)</t>
  </si>
  <si>
    <t>Porcentaje de personas inactivas  por percepción de limitaciones personales por decil de ingresos autónomos per cápita del hogar (2011-2020)</t>
  </si>
  <si>
    <t>Número de personas inactivas  por limitaciones personales por  decil de ingresos autónomos per cápita del hogar  (2011-2020)</t>
  </si>
  <si>
    <t>Porcentaje de personas inactivas  por quehaceres de hogar y cuidado de terceros por decil de ingresos autonómos per cápita del hogar y sexo (2011-2020)</t>
  </si>
  <si>
    <t>Número de personas inactivas por quehaceres de hogar y cuidado de terceros  por  decil de ingresos autonómos per cápita del hogar y sexo  (2011-2020)</t>
  </si>
  <si>
    <t>Promedio del ingreso del trabajo principal por región y sexo (2013-2020)</t>
  </si>
  <si>
    <t>Mediana del ingreso del trabajo principal por región y sexo (2013-2020)</t>
  </si>
  <si>
    <t>e. Son todos aquellos Asalariados o Trabajadores del Servicio Doméstico que no cuenten con cotizaciones de salud (Isapre o FONASA) o previsión social (AFP)  por  concepto  de  su  vínculo  o  relación  laboral  con  su  Empleador, teniendo  que  cumplirse  ambos  criterios  de  forma  simultánea  para  ser clasificados  con  una  ocupación  formal.  Asimismo,  se  consideran  como  Ocupados Informales por definición a todos los Familiares no Remunerados del Hogar, dada las condiciones de su vinculación con la unidad económica donde se desempeñan, además de los Trabajadores independientes de una unidad económica que pertenezca al Sector Informal. Para los años 2006 a 2020 se utiliza un proxy del indicador donde: 1) Familiar no remunerado es por definición en ocupación informal. 2) Trabajadores dependientes que no cuentan con previsión en pesiones o salud se le considera como informales. En el caso de los trabajadores por cuenta propia se utiliza el gran grupo de ocupación a un dígito quedando fuera de ocupación informal los miembros del poder ejecutivo, los profesionales y los técnicos.</t>
  </si>
  <si>
    <t>d. Corresponde aquellos ocupados que responden "Si" en las preguntas o3 u o3b.</t>
  </si>
  <si>
    <t>d. Las estimaciones 2006-2017 utiliza un proxy para medir ocupación informal. En dicha medición no es posible identificar la ocupación informal de los empleadores. Desde el año 2020 se incorporan las preguntas para medir la ocupación informal sobre el total de ocupados</t>
  </si>
  <si>
    <t>c. El total incluye al servicio doméstico puertas adentros y a su núcleo familiar, mientras que en los deciles se excluyen.</t>
  </si>
  <si>
    <t>c. El trabajo independiente corresponde a la categoría ocupacional de (1) Empleador y (2) Cuenta propia. El resto de categorías ocupacionales se clasifican como trabajo dependiente excluyendo al Familiar no remunerado</t>
  </si>
  <si>
    <t>Porcentaje de personas inactivas por posibilidad de trabajar pronto por decil de ingresos autonómos per cápita del hogar (2011-2020)</t>
  </si>
  <si>
    <t>Número de personas inactivas por posibilidad de trabajar pronto por decil de ingresos autonómos per cápita del hogar  (2011-2020)</t>
  </si>
  <si>
    <t>c. En el año 2020 se incopora la cotización obligatoria de los trabajadores que emiten boletas de honorarios. Esta repcupación de información se aplica a las personas que contestan "No" en o31 o en o32.</t>
  </si>
  <si>
    <t>Promedio del ingreso de la ocupación principal por sexo (2006-2020)</t>
  </si>
  <si>
    <t>Promedio del ingreso de la ocupación principal por grupo de edad y  sexo (2006-2020)</t>
  </si>
  <si>
    <t>Promedio del ingreso de la ocupación principal por zona de residencia y sexo (2006-2020)</t>
  </si>
  <si>
    <t>Promedio del ingreso de la ocupación principal por región y sexo (2006-2020)</t>
  </si>
  <si>
    <t>Promedio del ingreso de la ocupación principal por decil de ingresos autónomos per cápita del hogar y sexo (2006-2020)</t>
  </si>
  <si>
    <t>Mediana del ingreso de la ocupación principal por sexo (2006-2020)</t>
  </si>
  <si>
    <t>Mediana del ingreso de la ocupación principal por grupo de edad y  sexo (2006-2020)</t>
  </si>
  <si>
    <t>Mediana del ingreso de la ocupación principal por zona de residencia y sexo (2006-2020)</t>
  </si>
  <si>
    <t>Mediana del ingreso de la ocupación principal por región y sexo (2006-2020)</t>
  </si>
  <si>
    <t>Mediana del ingreso de la ocupación principal por decil de ingresos autónomos per cápita del hogar y sexo (2006-2020)</t>
  </si>
  <si>
    <t>Mediana del ingreso de la ocupación principal por nivel de escolaridad y sexo (2006-2020)</t>
  </si>
  <si>
    <t>Promedio del ingreso de la ocupación principal por nivel de escolaridad y sexo (2006-2020)</t>
  </si>
  <si>
    <t>d. El total incluye al servicio doméstico puertas adentros y a su núcleo familiar, mientras que en los deciles se excluyen.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</si>
</sst>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_-;\-* #,##0.0_-;_-* &quot;-&quot;??_-;_-@_-"/>
    <numFmt numFmtId="165" formatCode="0.0"/>
    <numFmt numFmtId="166" formatCode="_-* #,##0_-;\-* #,##0_-;_-* &quot;-&quot;??_-;_-@_-"/>
    <numFmt numFmtId="167" formatCode="_-* #,##0.0_-;\-* #,##0.0_-;_-* &quot;-&quot;?_-;_-@_-"/>
    <numFmt numFmtId="168"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sz val="10"/>
      <color theme="1"/>
      <name val="Calibri"/>
      <family val="2"/>
      <scheme val="minor"/>
    </font>
    <font>
      <b/>
      <sz val="10"/>
      <color theme="1"/>
      <name val="Calibri"/>
      <family val="2"/>
      <scheme val="minor"/>
    </font>
    <font>
      <sz val="10"/>
      <name val="Calibri"/>
      <family val="2"/>
    </font>
    <font>
      <b/>
      <sz val="10"/>
      <name val="Calibri"/>
      <family val="2"/>
    </font>
    <font>
      <b/>
      <sz val="10"/>
      <color rgb="FF000000"/>
      <name val="Calibri"/>
      <family val="2"/>
      <scheme val="minor"/>
    </font>
    <font>
      <b/>
      <sz val="10"/>
      <name val="Calibri"/>
      <family val="2"/>
      <scheme val="minor"/>
    </font>
    <font>
      <sz val="10"/>
      <color rgb="FF000000"/>
      <name val="Calibri"/>
      <family val="2"/>
      <scheme val="minor"/>
    </font>
    <font>
      <sz val="10"/>
      <name val="Calibri"/>
      <family val="2"/>
      <scheme val="minor"/>
    </font>
    <font>
      <i/>
      <sz val="10"/>
      <name val="Verdana"/>
      <family val="2"/>
    </font>
    <font>
      <sz val="10"/>
      <name val="Arial"/>
      <family val="2"/>
    </font>
    <font>
      <i/>
      <sz val="10"/>
      <color theme="1"/>
      <name val="Calibri"/>
      <family val="2"/>
      <scheme val="minor"/>
    </font>
    <font>
      <sz val="11"/>
      <color theme="0"/>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3" fillId="0" borderId="0"/>
    <xf numFmtId="43" fontId="13" fillId="0" borderId="0" applyFont="0" applyFill="0" applyBorder="0" applyAlignment="0" applyProtection="0"/>
    <xf numFmtId="0" fontId="16" fillId="0" borderId="0" applyNumberFormat="0" applyFill="0" applyBorder="0" applyAlignment="0" applyProtection="0"/>
  </cellStyleXfs>
  <cellXfs count="181">
    <xf numFmtId="0" fontId="0" fillId="0" borderId="0" xfId="0"/>
    <xf numFmtId="0" fontId="4" fillId="0" borderId="1" xfId="0" applyFont="1" applyBorder="1" applyAlignment="1">
      <alignment vertical="top" wrapText="1"/>
    </xf>
    <xf numFmtId="0" fontId="4" fillId="0" borderId="2" xfId="0" applyFont="1" applyBorder="1" applyAlignment="1">
      <alignment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vertical="top" wrapText="1"/>
    </xf>
    <xf numFmtId="0" fontId="4" fillId="0" borderId="0" xfId="0" applyFont="1" applyAlignment="1">
      <alignment vertical="top" wrapText="1"/>
    </xf>
    <xf numFmtId="0" fontId="4" fillId="0" borderId="0" xfId="0" applyFont="1"/>
    <xf numFmtId="0" fontId="4" fillId="0" borderId="6" xfId="0" applyFont="1" applyBorder="1" applyAlignment="1">
      <alignment vertical="top" wrapText="1"/>
    </xf>
    <xf numFmtId="0" fontId="5" fillId="0" borderId="7" xfId="0" applyFont="1" applyBorder="1" applyAlignment="1">
      <alignment vertical="top" wrapText="1"/>
    </xf>
    <xf numFmtId="0" fontId="4" fillId="0" borderId="6" xfId="0" applyFont="1" applyBorder="1"/>
    <xf numFmtId="0" fontId="0" fillId="0" borderId="9" xfId="0" applyBorder="1"/>
    <xf numFmtId="0" fontId="4" fillId="0" borderId="10" xfId="0" applyFont="1" applyBorder="1"/>
    <xf numFmtId="0" fontId="4" fillId="0" borderId="10" xfId="0" applyFont="1" applyBorder="1" applyAlignment="1">
      <alignment horizontal="center" vertical="center"/>
    </xf>
    <xf numFmtId="164" fontId="4" fillId="0" borderId="10" xfId="1" applyNumberFormat="1" applyFont="1" applyBorder="1"/>
    <xf numFmtId="164" fontId="4" fillId="0" borderId="11" xfId="1" applyNumberFormat="1" applyFont="1" applyBorder="1"/>
    <xf numFmtId="0" fontId="5" fillId="0" borderId="1" xfId="0" applyFont="1" applyBorder="1" applyAlignment="1">
      <alignment horizontal="center" vertical="top" wrapText="1"/>
    </xf>
    <xf numFmtId="0" fontId="6" fillId="0" borderId="0" xfId="0" applyFont="1"/>
    <xf numFmtId="0" fontId="5" fillId="0" borderId="0" xfId="0" applyFont="1"/>
    <xf numFmtId="0" fontId="5" fillId="0" borderId="6" xfId="0" applyFont="1" applyBorder="1"/>
    <xf numFmtId="2" fontId="4" fillId="0" borderId="0" xfId="1" applyNumberFormat="1" applyFont="1" applyBorder="1" applyAlignment="1">
      <alignment horizontal="center" vertical="center"/>
    </xf>
    <xf numFmtId="165" fontId="4" fillId="0" borderId="0" xfId="1" applyNumberFormat="1" applyFont="1" applyBorder="1" applyAlignment="1">
      <alignment horizontal="center" vertical="center"/>
    </xf>
    <xf numFmtId="165" fontId="4" fillId="0" borderId="8" xfId="1" applyNumberFormat="1" applyFont="1" applyBorder="1" applyAlignment="1">
      <alignment horizontal="center" vertical="center"/>
    </xf>
    <xf numFmtId="166" fontId="4" fillId="0" borderId="0" xfId="1" applyNumberFormat="1" applyFont="1" applyBorder="1"/>
    <xf numFmtId="166" fontId="4" fillId="0" borderId="8" xfId="1" applyNumberFormat="1" applyFont="1" applyBorder="1"/>
    <xf numFmtId="0" fontId="0" fillId="0" borderId="10" xfId="0" applyBorder="1"/>
    <xf numFmtId="0" fontId="5" fillId="0" borderId="0" xfId="0" applyFont="1" applyAlignment="1">
      <alignment vertical="top" wrapText="1"/>
    </xf>
    <xf numFmtId="165" fontId="4" fillId="0" borderId="0" xfId="0" applyNumberFormat="1" applyFont="1" applyAlignment="1">
      <alignment horizontal="center" vertical="center" wrapText="1"/>
    </xf>
    <xf numFmtId="165" fontId="4" fillId="0" borderId="8" xfId="0" applyNumberFormat="1" applyFont="1" applyBorder="1" applyAlignment="1">
      <alignment horizontal="center" vertical="center" wrapText="1"/>
    </xf>
    <xf numFmtId="3" fontId="4" fillId="0" borderId="0" xfId="0" applyNumberFormat="1" applyFont="1" applyAlignment="1">
      <alignment horizontal="center" vertical="center" wrapText="1"/>
    </xf>
    <xf numFmtId="0" fontId="0" fillId="0" borderId="6" xfId="0" applyBorder="1"/>
    <xf numFmtId="0" fontId="5" fillId="0" borderId="0" xfId="0" applyFont="1" applyAlignment="1">
      <alignment horizontal="left" vertical="top" wrapText="1"/>
    </xf>
    <xf numFmtId="0" fontId="5" fillId="0" borderId="0" xfId="0" applyFont="1" applyAlignment="1">
      <alignment horizontal="center" vertical="center" wrapText="1"/>
    </xf>
    <xf numFmtId="3" fontId="4" fillId="0" borderId="8" xfId="0" applyNumberFormat="1" applyFont="1" applyBorder="1" applyAlignment="1">
      <alignment horizontal="center" vertical="center" wrapText="1"/>
    </xf>
    <xf numFmtId="0" fontId="4" fillId="0" borderId="8" xfId="0" applyFont="1" applyBorder="1"/>
    <xf numFmtId="0" fontId="8" fillId="0" borderId="6" xfId="0" applyFont="1" applyBorder="1" applyAlignment="1">
      <alignment vertical="top" wrapText="1"/>
    </xf>
    <xf numFmtId="166" fontId="4" fillId="0" borderId="8" xfId="0" applyNumberFormat="1" applyFont="1" applyBorder="1" applyAlignment="1">
      <alignment horizontal="right" vertical="top" wrapText="1"/>
    </xf>
    <xf numFmtId="0" fontId="9" fillId="0" borderId="0" xfId="0" applyFont="1" applyAlignment="1">
      <alignment vertical="top" wrapText="1"/>
    </xf>
    <xf numFmtId="0" fontId="8" fillId="0" borderId="6" xfId="0" applyFont="1" applyBorder="1" applyAlignment="1">
      <alignment vertical="top"/>
    </xf>
    <xf numFmtId="165" fontId="4" fillId="0" borderId="8" xfId="0" applyNumberFormat="1" applyFont="1" applyBorder="1" applyAlignment="1">
      <alignment horizontal="center" vertical="center"/>
    </xf>
    <xf numFmtId="3" fontId="4" fillId="0" borderId="8" xfId="0" applyNumberFormat="1" applyFont="1" applyBorder="1" applyAlignment="1">
      <alignment horizontal="center" vertical="center"/>
    </xf>
    <xf numFmtId="3" fontId="9" fillId="0" borderId="0" xfId="0" applyNumberFormat="1" applyFont="1" applyAlignment="1">
      <alignment vertical="center"/>
    </xf>
    <xf numFmtId="3" fontId="11" fillId="0" borderId="0" xfId="0" applyNumberFormat="1" applyFont="1" applyAlignment="1">
      <alignment vertical="center"/>
    </xf>
    <xf numFmtId="3" fontId="11" fillId="0" borderId="0" xfId="0" applyNumberFormat="1" applyFont="1" applyAlignment="1">
      <alignment horizontal="left" vertical="center"/>
    </xf>
    <xf numFmtId="3" fontId="4" fillId="0" borderId="0" xfId="0" applyNumberFormat="1" applyFont="1" applyAlignment="1">
      <alignment horizontal="center" vertical="center"/>
    </xf>
    <xf numFmtId="0" fontId="9" fillId="0" borderId="0" xfId="0" applyFont="1" applyAlignment="1">
      <alignment vertical="center"/>
    </xf>
    <xf numFmtId="0" fontId="12" fillId="0" borderId="0" xfId="0" applyFont="1" applyAlignment="1">
      <alignment horizontal="center" vertical="center"/>
    </xf>
    <xf numFmtId="166" fontId="4" fillId="0" borderId="0" xfId="0" applyNumberFormat="1" applyFont="1" applyAlignment="1">
      <alignment horizontal="right" vertical="top"/>
    </xf>
    <xf numFmtId="0" fontId="9" fillId="0" borderId="0" xfId="0" applyFont="1" applyAlignment="1">
      <alignment vertical="top"/>
    </xf>
    <xf numFmtId="0" fontId="8" fillId="0" borderId="9" xfId="0" applyFont="1" applyBorder="1" applyAlignment="1">
      <alignment vertical="top" wrapText="1"/>
    </xf>
    <xf numFmtId="0" fontId="8" fillId="0" borderId="10" xfId="0" applyFont="1" applyBorder="1" applyAlignment="1">
      <alignment vertical="top" wrapText="1"/>
    </xf>
    <xf numFmtId="166" fontId="4" fillId="0" borderId="10" xfId="0" applyNumberFormat="1" applyFont="1" applyBorder="1" applyAlignment="1">
      <alignment horizontal="right" vertical="top" wrapText="1"/>
    </xf>
    <xf numFmtId="166" fontId="4" fillId="0" borderId="11" xfId="0" applyNumberFormat="1" applyFont="1" applyBorder="1" applyAlignment="1">
      <alignment horizontal="right"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0" fillId="0" borderId="0" xfId="0" applyFont="1" applyAlignment="1">
      <alignment vertical="top" wrapText="1"/>
    </xf>
    <xf numFmtId="0" fontId="10" fillId="0" borderId="0" xfId="0" applyFont="1" applyAlignment="1">
      <alignment vertical="top"/>
    </xf>
    <xf numFmtId="165" fontId="4" fillId="0" borderId="0" xfId="0" applyNumberFormat="1" applyFont="1" applyAlignment="1">
      <alignment horizontal="center" vertical="center"/>
    </xf>
    <xf numFmtId="0" fontId="10" fillId="0" borderId="10" xfId="0" applyFont="1" applyBorder="1" applyAlignment="1">
      <alignment vertical="top" wrapText="1"/>
    </xf>
    <xf numFmtId="3" fontId="4" fillId="0" borderId="11" xfId="0" applyNumberFormat="1" applyFont="1" applyBorder="1" applyAlignment="1">
      <alignment horizontal="right"/>
    </xf>
    <xf numFmtId="0" fontId="6" fillId="0" borderId="0" xfId="2" applyFont="1" applyAlignment="1">
      <alignment vertical="center"/>
    </xf>
    <xf numFmtId="0" fontId="6" fillId="0" borderId="0" xfId="2" applyFont="1"/>
    <xf numFmtId="0" fontId="4" fillId="0" borderId="0" xfId="0" applyFont="1" applyAlignment="1">
      <alignment vertical="center"/>
    </xf>
    <xf numFmtId="0" fontId="7" fillId="0" borderId="0" xfId="2" applyFont="1" applyAlignment="1">
      <alignment vertical="center"/>
    </xf>
    <xf numFmtId="0" fontId="5" fillId="0" borderId="0" xfId="0" applyFont="1" applyAlignment="1">
      <alignment vertical="center"/>
    </xf>
    <xf numFmtId="0" fontId="5" fillId="0" borderId="1" xfId="0" applyFont="1" applyBorder="1" applyAlignment="1">
      <alignment horizontal="center" vertical="center" wrapText="1"/>
    </xf>
    <xf numFmtId="0" fontId="0" fillId="0" borderId="8" xfId="0" applyBorder="1"/>
    <xf numFmtId="0" fontId="5" fillId="0" borderId="10" xfId="0" applyFont="1" applyBorder="1"/>
    <xf numFmtId="165" fontId="4" fillId="0" borderId="10" xfId="0" applyNumberFormat="1" applyFont="1" applyBorder="1" applyAlignment="1">
      <alignment horizontal="center" vertical="center"/>
    </xf>
    <xf numFmtId="165" fontId="4" fillId="0" borderId="11" xfId="0"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7" fillId="0" borderId="0" xfId="0" applyFont="1" applyAlignment="1">
      <alignment vertical="center"/>
    </xf>
    <xf numFmtId="165" fontId="5" fillId="0" borderId="0" xfId="0" applyNumberFormat="1" applyFont="1" applyAlignment="1">
      <alignment horizontal="center" vertical="center"/>
    </xf>
    <xf numFmtId="0" fontId="2" fillId="0" borderId="1" xfId="0" applyFont="1" applyBorder="1"/>
    <xf numFmtId="0" fontId="5" fillId="0" borderId="2" xfId="0" applyFont="1" applyBorder="1"/>
    <xf numFmtId="165" fontId="5" fillId="0" borderId="2" xfId="0" applyNumberFormat="1" applyFont="1" applyBorder="1" applyAlignment="1">
      <alignment horizontal="center" vertical="center"/>
    </xf>
    <xf numFmtId="0" fontId="2" fillId="0" borderId="6" xfId="0" applyFont="1" applyBorder="1"/>
    <xf numFmtId="0" fontId="0" fillId="0" borderId="11" xfId="0" applyBorder="1"/>
    <xf numFmtId="165" fontId="5" fillId="0" borderId="8" xfId="0" applyNumberFormat="1" applyFont="1" applyBorder="1" applyAlignment="1">
      <alignment horizontal="center" vertical="center"/>
    </xf>
    <xf numFmtId="1" fontId="5" fillId="0" borderId="3" xfId="0" applyNumberFormat="1" applyFont="1" applyBorder="1" applyAlignment="1">
      <alignment horizontal="center" vertical="center"/>
    </xf>
    <xf numFmtId="3" fontId="4" fillId="0" borderId="0" xfId="1" applyNumberFormat="1" applyFont="1" applyBorder="1" applyAlignment="1">
      <alignment horizontal="center" vertical="center"/>
    </xf>
    <xf numFmtId="3" fontId="4" fillId="0" borderId="8" xfId="1" applyNumberFormat="1" applyFont="1" applyBorder="1" applyAlignment="1">
      <alignment horizontal="center" vertical="center"/>
    </xf>
    <xf numFmtId="3" fontId="12" fillId="0" borderId="0" xfId="0" applyNumberFormat="1" applyFont="1" applyAlignment="1">
      <alignment horizontal="center" vertical="center"/>
    </xf>
    <xf numFmtId="3" fontId="0" fillId="0" borderId="0" xfId="0" applyNumberFormat="1"/>
    <xf numFmtId="0" fontId="9" fillId="0" borderId="0" xfId="0" applyFont="1" applyAlignment="1">
      <alignment vertical="center" wrapText="1"/>
    </xf>
    <xf numFmtId="166" fontId="4" fillId="0" borderId="0" xfId="0" applyNumberFormat="1" applyFont="1" applyAlignment="1">
      <alignment horizontal="right" vertical="top" wrapText="1"/>
    </xf>
    <xf numFmtId="0" fontId="9" fillId="0" borderId="0" xfId="0" applyFont="1"/>
    <xf numFmtId="166" fontId="4" fillId="0" borderId="11" xfId="0" applyNumberFormat="1" applyFont="1" applyBorder="1"/>
    <xf numFmtId="166" fontId="4" fillId="0" borderId="0" xfId="0" applyNumberFormat="1" applyFont="1" applyAlignment="1">
      <alignment horizontal="center" vertical="center" wrapText="1"/>
    </xf>
    <xf numFmtId="166" fontId="4" fillId="0" borderId="8" xfId="0" applyNumberFormat="1" applyFont="1" applyBorder="1" applyAlignment="1">
      <alignment horizontal="center" vertical="center"/>
    </xf>
    <xf numFmtId="0" fontId="8" fillId="0" borderId="6" xfId="0" applyFont="1" applyBorder="1" applyAlignment="1">
      <alignment horizontal="left" vertical="top" wrapText="1"/>
    </xf>
    <xf numFmtId="166" fontId="4" fillId="0" borderId="8" xfId="0" applyNumberFormat="1" applyFont="1" applyBorder="1" applyAlignment="1">
      <alignment horizontal="center" vertical="center" wrapText="1"/>
    </xf>
    <xf numFmtId="0" fontId="9" fillId="0" borderId="0" xfId="0" applyFont="1" applyAlignment="1">
      <alignment horizontal="left"/>
    </xf>
    <xf numFmtId="0" fontId="5" fillId="0" borderId="6" xfId="0" applyFont="1" applyBorder="1" applyAlignment="1">
      <alignment horizontal="left" vertical="top"/>
    </xf>
    <xf numFmtId="166" fontId="4" fillId="0" borderId="0" xfId="1" applyNumberFormat="1" applyFont="1" applyBorder="1" applyAlignment="1">
      <alignment horizontal="center" vertical="center"/>
    </xf>
    <xf numFmtId="166" fontId="4" fillId="0" borderId="8" xfId="1" applyNumberFormat="1" applyFont="1" applyBorder="1" applyAlignment="1">
      <alignment horizontal="center" vertical="center"/>
    </xf>
    <xf numFmtId="0" fontId="5" fillId="0" borderId="6" xfId="0" applyFont="1" applyBorder="1" applyAlignment="1">
      <alignment horizontal="left" vertical="top" wrapText="1"/>
    </xf>
    <xf numFmtId="2" fontId="4" fillId="0" borderId="0" xfId="0" applyNumberFormat="1" applyFont="1" applyAlignment="1">
      <alignment horizontal="center" vertical="center" wrapText="1"/>
    </xf>
    <xf numFmtId="2" fontId="4" fillId="0" borderId="8" xfId="0" applyNumberFormat="1" applyFont="1" applyBorder="1" applyAlignment="1">
      <alignment horizontal="center" vertical="center"/>
    </xf>
    <xf numFmtId="0" fontId="11" fillId="0" borderId="10" xfId="0" applyFont="1" applyBorder="1" applyAlignment="1">
      <alignment vertical="center" wrapText="1"/>
    </xf>
    <xf numFmtId="0" fontId="4" fillId="0" borderId="10" xfId="0" applyFont="1" applyBorder="1" applyAlignment="1">
      <alignment vertical="center" wrapText="1"/>
    </xf>
    <xf numFmtId="0" fontId="4" fillId="0" borderId="0" xfId="0" applyFont="1" applyAlignment="1">
      <alignment vertical="center" wrapText="1"/>
    </xf>
    <xf numFmtId="0" fontId="11" fillId="0" borderId="5" xfId="0" applyFont="1" applyBorder="1" applyAlignment="1">
      <alignment vertical="center" wrapText="1"/>
    </xf>
    <xf numFmtId="0" fontId="11" fillId="0" borderId="4" xfId="0" applyFont="1" applyBorder="1" applyAlignment="1">
      <alignment vertical="center" wrapText="1"/>
    </xf>
    <xf numFmtId="0" fontId="11" fillId="0" borderId="2" xfId="0" applyFont="1" applyBorder="1" applyAlignment="1">
      <alignment vertical="center" wrapText="1"/>
    </xf>
    <xf numFmtId="0" fontId="9" fillId="0" borderId="8" xfId="0" applyFont="1" applyBorder="1" applyAlignment="1">
      <alignment vertical="top" wrapText="1"/>
    </xf>
    <xf numFmtId="0" fontId="9" fillId="0" borderId="6" xfId="0" applyFont="1" applyBorder="1" applyAlignment="1">
      <alignment vertical="top" wrapText="1"/>
    </xf>
    <xf numFmtId="0" fontId="11" fillId="0" borderId="6" xfId="0" applyFont="1" applyBorder="1"/>
    <xf numFmtId="0" fontId="9" fillId="0" borderId="6" xfId="0" applyFont="1" applyBorder="1" applyAlignment="1">
      <alignment vertical="top"/>
    </xf>
    <xf numFmtId="165" fontId="11" fillId="0" borderId="0" xfId="3" applyNumberFormat="1" applyFont="1" applyFill="1" applyBorder="1" applyAlignment="1">
      <alignment horizontal="center" vertical="center" wrapText="1"/>
    </xf>
    <xf numFmtId="165" fontId="11" fillId="0" borderId="8" xfId="3"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0" xfId="0" applyFont="1" applyAlignment="1">
      <alignment vertical="center" wrapText="1"/>
    </xf>
    <xf numFmtId="0" fontId="11" fillId="0" borderId="0" xfId="0" applyFont="1"/>
    <xf numFmtId="0" fontId="11" fillId="0" borderId="0" xfId="0" applyFont="1" applyAlignment="1">
      <alignment vertical="center"/>
    </xf>
    <xf numFmtId="0" fontId="9" fillId="0" borderId="9" xfId="0" applyFont="1" applyBorder="1" applyAlignment="1">
      <alignment horizontal="left" vertical="center" wrapText="1"/>
    </xf>
    <xf numFmtId="0" fontId="9" fillId="0" borderId="10" xfId="0" applyFont="1" applyBorder="1" applyAlignment="1">
      <alignment vertical="top" wrapText="1"/>
    </xf>
    <xf numFmtId="166" fontId="11" fillId="0" borderId="10" xfId="3" applyNumberFormat="1" applyFont="1" applyFill="1" applyBorder="1" applyAlignment="1">
      <alignment horizontal="right" vertical="center" wrapText="1"/>
    </xf>
    <xf numFmtId="3" fontId="11" fillId="0" borderId="11" xfId="3" applyNumberFormat="1" applyFont="1" applyFill="1" applyBorder="1" applyAlignment="1">
      <alignment horizontal="right" vertical="center" wrapText="1"/>
    </xf>
    <xf numFmtId="3" fontId="11" fillId="0" borderId="0" xfId="3" applyNumberFormat="1" applyFont="1" applyFill="1" applyBorder="1" applyAlignment="1">
      <alignment horizontal="center" vertical="center" wrapText="1"/>
    </xf>
    <xf numFmtId="3" fontId="11" fillId="0" borderId="8" xfId="3" applyNumberFormat="1" applyFont="1" applyFill="1" applyBorder="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0" fillId="0" borderId="1" xfId="0" applyBorder="1"/>
    <xf numFmtId="0" fontId="0" fillId="0" borderId="2" xfId="0" applyBorder="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6" xfId="2" applyFont="1" applyBorder="1" applyAlignment="1">
      <alignment vertical="center"/>
    </xf>
    <xf numFmtId="0" fontId="5" fillId="0" borderId="6" xfId="0" applyFont="1" applyBorder="1" applyAlignment="1">
      <alignment vertical="center"/>
    </xf>
    <xf numFmtId="0" fontId="4" fillId="0" borderId="6" xfId="0" applyFont="1" applyBorder="1" applyAlignment="1">
      <alignment vertical="center"/>
    </xf>
    <xf numFmtId="164" fontId="0" fillId="0" borderId="0" xfId="0" applyNumberFormat="1"/>
    <xf numFmtId="165" fontId="0" fillId="0" borderId="0" xfId="1" applyNumberFormat="1" applyFont="1" applyBorder="1" applyAlignment="1">
      <alignment horizontal="center" vertical="center"/>
    </xf>
    <xf numFmtId="167" fontId="0" fillId="0" borderId="0" xfId="0" applyNumberFormat="1"/>
    <xf numFmtId="0" fontId="0" fillId="0" borderId="2" xfId="0" applyBorder="1" applyAlignment="1">
      <alignment horizontal="center" vertical="center"/>
    </xf>
    <xf numFmtId="0" fontId="0" fillId="0" borderId="3" xfId="0" applyBorder="1" applyAlignment="1">
      <alignment horizontal="center" vertical="center"/>
    </xf>
    <xf numFmtId="0" fontId="5" fillId="0" borderId="8" xfId="0" applyFont="1" applyBorder="1" applyAlignment="1">
      <alignment horizontal="center" vertical="center"/>
    </xf>
    <xf numFmtId="0" fontId="0" fillId="0" borderId="8" xfId="0" applyBorder="1" applyAlignment="1">
      <alignment horizontal="center" vertical="center"/>
    </xf>
    <xf numFmtId="165" fontId="0" fillId="0" borderId="10" xfId="1" applyNumberFormat="1" applyFont="1" applyBorder="1" applyAlignment="1">
      <alignment horizontal="center" vertical="center"/>
    </xf>
    <xf numFmtId="165" fontId="4" fillId="0" borderId="0" xfId="1" applyNumberFormat="1" applyFont="1" applyFill="1" applyBorder="1" applyAlignment="1">
      <alignment horizontal="center" vertical="center"/>
    </xf>
    <xf numFmtId="3" fontId="4" fillId="0" borderId="0" xfId="1" applyNumberFormat="1" applyFont="1" applyFill="1" applyBorder="1" applyAlignment="1">
      <alignment horizontal="center" vertical="center"/>
    </xf>
    <xf numFmtId="0" fontId="4" fillId="0" borderId="0" xfId="0" applyFont="1" applyAlignment="1">
      <alignment horizontal="left" vertical="top" wrapText="1"/>
    </xf>
    <xf numFmtId="0" fontId="5" fillId="0" borderId="6" xfId="0" applyFont="1" applyBorder="1" applyAlignment="1">
      <alignment vertical="top" wrapText="1"/>
    </xf>
    <xf numFmtId="168" fontId="4" fillId="0" borderId="0" xfId="0" applyNumberFormat="1" applyFont="1" applyAlignment="1">
      <alignment horizontal="center" vertical="center" wrapText="1"/>
    </xf>
    <xf numFmtId="168" fontId="4" fillId="0" borderId="0" xfId="0" applyNumberFormat="1" applyFont="1" applyAlignment="1">
      <alignment horizontal="center" vertical="center"/>
    </xf>
    <xf numFmtId="168" fontId="4" fillId="0" borderId="8" xfId="0" applyNumberFormat="1" applyFont="1" applyBorder="1" applyAlignment="1">
      <alignment horizontal="center" vertical="center"/>
    </xf>
    <xf numFmtId="0" fontId="5" fillId="0" borderId="0" xfId="0" applyFont="1" applyAlignment="1">
      <alignment vertical="top"/>
    </xf>
    <xf numFmtId="0" fontId="11" fillId="0" borderId="6" xfId="0" applyFont="1" applyBorder="1" applyAlignment="1">
      <alignment vertical="center" wrapText="1"/>
    </xf>
    <xf numFmtId="0" fontId="9" fillId="0" borderId="6" xfId="0" applyFont="1" applyBorder="1" applyAlignment="1">
      <alignment vertical="center" wrapText="1"/>
    </xf>
    <xf numFmtId="0" fontId="11" fillId="0" borderId="0" xfId="0" applyFont="1" applyAlignment="1">
      <alignment horizontal="left" vertical="center"/>
    </xf>
    <xf numFmtId="3" fontId="4" fillId="0" borderId="11" xfId="1" applyNumberFormat="1" applyFont="1" applyBorder="1" applyAlignment="1">
      <alignment horizontal="center" vertical="center"/>
    </xf>
    <xf numFmtId="0" fontId="2" fillId="0" borderId="0" xfId="0" applyFont="1"/>
    <xf numFmtId="0" fontId="9" fillId="0" borderId="10" xfId="0" applyFont="1" applyBorder="1" applyAlignment="1">
      <alignment horizontal="left" vertical="center" wrapText="1"/>
    </xf>
    <xf numFmtId="0" fontId="5" fillId="0" borderId="0" xfId="0" applyFont="1" applyAlignment="1">
      <alignment horizontal="left" vertical="top"/>
    </xf>
    <xf numFmtId="3" fontId="11" fillId="0" borderId="0" xfId="0" applyNumberFormat="1" applyFont="1" applyAlignment="1">
      <alignment horizontal="center" vertical="center" wrapText="1"/>
    </xf>
    <xf numFmtId="3" fontId="11" fillId="0" borderId="8" xfId="0" applyNumberFormat="1" applyFont="1" applyBorder="1" applyAlignment="1">
      <alignment horizontal="center" vertical="center" wrapText="1"/>
    </xf>
    <xf numFmtId="3" fontId="0" fillId="0" borderId="0" xfId="0" applyNumberFormat="1" applyAlignment="1">
      <alignment horizontal="center" vertical="center"/>
    </xf>
    <xf numFmtId="3" fontId="0" fillId="0" borderId="8" xfId="0" applyNumberFormat="1" applyBorder="1" applyAlignment="1">
      <alignment horizontal="center" vertical="center"/>
    </xf>
    <xf numFmtId="0" fontId="4" fillId="0" borderId="9" xfId="0" applyFont="1" applyBorder="1" applyAlignment="1">
      <alignment vertical="top" wrapText="1"/>
    </xf>
    <xf numFmtId="0" fontId="4" fillId="0" borderId="10" xfId="0" applyFont="1" applyBorder="1" applyAlignment="1">
      <alignment vertical="top" wrapText="1"/>
    </xf>
    <xf numFmtId="1" fontId="11" fillId="0" borderId="0" xfId="3" applyNumberFormat="1" applyFont="1" applyFill="1" applyBorder="1" applyAlignment="1">
      <alignment horizontal="center" vertical="center" wrapText="1"/>
    </xf>
    <xf numFmtId="1" fontId="11" fillId="0" borderId="8" xfId="3" applyNumberFormat="1" applyFont="1" applyFill="1" applyBorder="1" applyAlignment="1">
      <alignment horizontal="center" vertical="center" wrapText="1"/>
    </xf>
    <xf numFmtId="3" fontId="14" fillId="0" borderId="0" xfId="0" applyNumberFormat="1" applyFont="1" applyAlignment="1">
      <alignment horizontal="center" vertical="center"/>
    </xf>
    <xf numFmtId="3" fontId="4" fillId="2" borderId="0" xfId="0" applyNumberFormat="1" applyFont="1" applyFill="1" applyAlignment="1">
      <alignment horizontal="center" vertical="center"/>
    </xf>
    <xf numFmtId="0" fontId="16" fillId="0" borderId="0" xfId="4"/>
    <xf numFmtId="0" fontId="15" fillId="0" borderId="0" xfId="0" applyFont="1"/>
    <xf numFmtId="0" fontId="0" fillId="0" borderId="12" xfId="0" applyBorder="1"/>
    <xf numFmtId="0" fontId="16" fillId="0" borderId="12" xfId="4" quotePrefix="1" applyBorder="1"/>
    <xf numFmtId="3" fontId="4" fillId="0" borderId="0" xfId="0" applyNumberFormat="1" applyFont="1" applyAlignment="1">
      <alignment horizontal="center"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5" fillId="0" borderId="6" xfId="0" applyFont="1" applyBorder="1" applyAlignment="1">
      <alignment horizontal="left" vertical="top" wrapText="1"/>
    </xf>
    <xf numFmtId="0" fontId="4" fillId="0" borderId="0" xfId="0" applyFont="1" applyAlignment="1">
      <alignment horizontal="justify" vertical="top" wrapText="1"/>
    </xf>
    <xf numFmtId="0" fontId="8" fillId="0" borderId="6" xfId="0" applyFont="1" applyBorder="1" applyAlignment="1">
      <alignment horizontal="left" vertical="top" wrapText="1"/>
    </xf>
    <xf numFmtId="0" fontId="9" fillId="0" borderId="0" xfId="0" applyFont="1" applyAlignment="1">
      <alignment vertical="center" wrapText="1"/>
    </xf>
    <xf numFmtId="0" fontId="11" fillId="0" borderId="0" xfId="0" applyFont="1" applyAlignment="1">
      <alignment vertical="center" wrapText="1"/>
    </xf>
    <xf numFmtId="0" fontId="4" fillId="0" borderId="0" xfId="0" applyFont="1" applyAlignment="1">
      <alignment horizontal="left" vertical="center" wrapText="1"/>
    </xf>
    <xf numFmtId="0" fontId="4" fillId="0" borderId="4" xfId="0" applyFont="1" applyBorder="1" applyAlignment="1">
      <alignment horizontal="justify" vertical="top" wrapText="1"/>
    </xf>
    <xf numFmtId="0" fontId="9" fillId="0" borderId="0" xfId="0" applyFont="1" applyAlignment="1">
      <alignment vertical="center"/>
    </xf>
  </cellXfs>
  <cellStyles count="5">
    <cellStyle name="Hipervínculo" xfId="4" builtinId="8"/>
    <cellStyle name="Millares" xfId="1" builtinId="3"/>
    <cellStyle name="Millares 2" xfId="3" xr:uid="{4D3A8E11-0B6A-48E6-A7B4-CEB70E8DC3D2}"/>
    <cellStyle name="Normal" xfId="0" builtinId="0"/>
    <cellStyle name="Normal 2" xfId="2" xr:uid="{57E7A433-59C1-4F3F-8281-2DC512A7B9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FD27B-0708-4F86-ABCC-E9BDACECBBB7}">
  <sheetPr>
    <pageSetUpPr fitToPage="1"/>
  </sheetPr>
  <dimension ref="A1:B95"/>
  <sheetViews>
    <sheetView topLeftCell="A31" workbookViewId="0">
      <selection activeCell="A51" sqref="A51"/>
    </sheetView>
  </sheetViews>
  <sheetFormatPr baseColWidth="10" defaultRowHeight="15" x14ac:dyDescent="0.25"/>
  <cols>
    <col min="1" max="1" width="5" customWidth="1"/>
    <col min="2" max="2" width="151.28515625" customWidth="1"/>
  </cols>
  <sheetData>
    <row r="1" spans="1:2" x14ac:dyDescent="0.25">
      <c r="A1" s="168" t="s">
        <v>277</v>
      </c>
      <c r="B1" s="168" t="s">
        <v>278</v>
      </c>
    </row>
    <row r="2" spans="1:2" x14ac:dyDescent="0.25">
      <c r="A2" s="169" t="s">
        <v>279</v>
      </c>
      <c r="B2" s="168" t="str">
        <f>+'1'!$A$3</f>
        <v>Tasa de participación laboral (1990-2020)</v>
      </c>
    </row>
    <row r="3" spans="1:2" x14ac:dyDescent="0.25">
      <c r="A3" s="169" t="s">
        <v>280</v>
      </c>
      <c r="B3" s="168" t="str">
        <f>+'2'!$A$3</f>
        <v>Tasa de participación laboral por sexo (1990-2020)</v>
      </c>
    </row>
    <row r="4" spans="1:2" x14ac:dyDescent="0.25">
      <c r="A4" s="169" t="s">
        <v>281</v>
      </c>
      <c r="B4" s="168" t="str">
        <f>+'3'!$A$3</f>
        <v>Tasa de participación laboral por región (2006-2020)</v>
      </c>
    </row>
    <row r="5" spans="1:2" x14ac:dyDescent="0.25">
      <c r="A5" s="169" t="s">
        <v>282</v>
      </c>
      <c r="B5" s="168" t="str">
        <f>+'4'!$A$3</f>
        <v>Tasa de participación laboral por región y sexo (2006-2020)</v>
      </c>
    </row>
    <row r="6" spans="1:2" x14ac:dyDescent="0.25">
      <c r="A6" s="169" t="s">
        <v>283</v>
      </c>
      <c r="B6" s="168" t="str">
        <f>+'5'!$A$3</f>
        <v>Tasa de participación laboral por grupo de edad (2006-2020)</v>
      </c>
    </row>
    <row r="7" spans="1:2" x14ac:dyDescent="0.25">
      <c r="A7" s="169" t="s">
        <v>284</v>
      </c>
      <c r="B7" s="168" t="str">
        <f>+'6'!$A$3</f>
        <v>Tasa de participación laboral por zona urbana y rural (2006-2020)</v>
      </c>
    </row>
    <row r="8" spans="1:2" x14ac:dyDescent="0.25">
      <c r="A8" s="169" t="s">
        <v>285</v>
      </c>
      <c r="B8" s="168" t="str">
        <f>+'7'!$A$3</f>
        <v>Tasa de participación laboral por zona de residencia y sexo (2006-2020)</v>
      </c>
    </row>
    <row r="9" spans="1:2" x14ac:dyDescent="0.25">
      <c r="A9" s="169" t="s">
        <v>286</v>
      </c>
      <c r="B9" s="168" t="str">
        <f>+'8'!$A$3</f>
        <v>Tasa de participación laboral por decil de ingresos autonómos per cápita del hogar (2006-2020)</v>
      </c>
    </row>
    <row r="10" spans="1:2" x14ac:dyDescent="0.25">
      <c r="A10" s="169" t="s">
        <v>287</v>
      </c>
      <c r="B10" s="168" t="str">
        <f>+'9'!$A$3</f>
        <v>Tasa de participación laboral por decil de ingresos autonómos per cápita del hogar y sexo (2006-2020)</v>
      </c>
    </row>
    <row r="11" spans="1:2" x14ac:dyDescent="0.25">
      <c r="A11" s="169" t="s">
        <v>288</v>
      </c>
      <c r="B11" s="168" t="str">
        <f>+'10'!$A$3</f>
        <v>Tasa de participación laboral por pertenencia a pueblo indígena (2006-2020)</v>
      </c>
    </row>
    <row r="12" spans="1:2" x14ac:dyDescent="0.25">
      <c r="A12" s="169" t="s">
        <v>289</v>
      </c>
      <c r="B12" s="168" t="str">
        <f>+'11'!$A$3</f>
        <v>Tasa de participación laboral por lugar de nacimiento (2006-2020)</v>
      </c>
    </row>
    <row r="13" spans="1:2" x14ac:dyDescent="0.25">
      <c r="A13" s="169" t="s">
        <v>290</v>
      </c>
      <c r="B13" s="168" t="str">
        <f>+'12'!$A$3</f>
        <v>Tasa de participación laboral por nivel de escolaridad (2006-2020)</v>
      </c>
    </row>
    <row r="14" spans="1:2" x14ac:dyDescent="0.25">
      <c r="A14" s="169" t="s">
        <v>291</v>
      </c>
      <c r="B14" s="168" t="str">
        <f>+'13'!$A$3</f>
        <v>Tasa de ocupación (1990-2020)</v>
      </c>
    </row>
    <row r="15" spans="1:2" x14ac:dyDescent="0.25">
      <c r="A15" s="169" t="s">
        <v>292</v>
      </c>
      <c r="B15" s="168" t="str">
        <f>+'14'!$A$3</f>
        <v>Tasa de ocupación por sexo (1990-2020)</v>
      </c>
    </row>
    <row r="16" spans="1:2" x14ac:dyDescent="0.25">
      <c r="A16" s="169" t="s">
        <v>293</v>
      </c>
      <c r="B16" s="168" t="str">
        <f>+'15'!$A$3</f>
        <v>Tasa de ocupación por región (2006-2020)</v>
      </c>
    </row>
    <row r="17" spans="1:2" x14ac:dyDescent="0.25">
      <c r="A17" s="169" t="s">
        <v>294</v>
      </c>
      <c r="B17" s="168" t="str">
        <f>+'16'!$A$3</f>
        <v>Tasa de ocupación por región y sexo (2006-2020)</v>
      </c>
    </row>
    <row r="18" spans="1:2" x14ac:dyDescent="0.25">
      <c r="A18" s="169" t="s">
        <v>295</v>
      </c>
      <c r="B18" s="168" t="str">
        <f>+'17'!$A$3</f>
        <v>Tasa de ocupación por grupo de edad (2006-2020)</v>
      </c>
    </row>
    <row r="19" spans="1:2" x14ac:dyDescent="0.25">
      <c r="A19" s="169" t="s">
        <v>296</v>
      </c>
      <c r="B19" s="168" t="str">
        <f>+'18'!$A$3</f>
        <v>Tasa de ocupación por zona urbana y rural (2006-2020)</v>
      </c>
    </row>
    <row r="20" spans="1:2" x14ac:dyDescent="0.25">
      <c r="A20" s="169" t="s">
        <v>297</v>
      </c>
      <c r="B20" s="168" t="str">
        <f>+'19'!$A$3</f>
        <v>Tasa de ocupación por zona de residencia y sexo (2006-2020)</v>
      </c>
    </row>
    <row r="21" spans="1:2" x14ac:dyDescent="0.25">
      <c r="A21" s="169" t="s">
        <v>298</v>
      </c>
      <c r="B21" s="168" t="str">
        <f>+'20'!$A$3</f>
        <v>Tasa de ocupación por decil de ingresos autonómos per cápita del hogar (2006-2020)</v>
      </c>
    </row>
    <row r="22" spans="1:2" x14ac:dyDescent="0.25">
      <c r="A22" s="169" t="s">
        <v>299</v>
      </c>
      <c r="B22" s="168" t="str">
        <f>+'21'!$A$3</f>
        <v>Tasa de ocupación por decil de ingresos autonómos per cápita del hogar y sexo (2006-2020)</v>
      </c>
    </row>
    <row r="23" spans="1:2" x14ac:dyDescent="0.25">
      <c r="A23" s="169" t="s">
        <v>300</v>
      </c>
      <c r="B23" s="168" t="str">
        <f>+'22'!$A$3</f>
        <v>Tasa de ocupación por pertenencia a pueblo indígena (2006-2020)</v>
      </c>
    </row>
    <row r="24" spans="1:2" x14ac:dyDescent="0.25">
      <c r="A24" s="169" t="s">
        <v>301</v>
      </c>
      <c r="B24" s="168" t="str">
        <f>+'23'!$A$3</f>
        <v>Tasa de ocupación por lugar de nacimiento (2006-2020)</v>
      </c>
    </row>
    <row r="25" spans="1:2" x14ac:dyDescent="0.25">
      <c r="A25" s="169" t="s">
        <v>302</v>
      </c>
      <c r="B25" s="168" t="str">
        <f>+'24'!$A$3</f>
        <v>Tasa de ocupación por nivel de escolaridad (2006-2020)</v>
      </c>
    </row>
    <row r="26" spans="1:2" x14ac:dyDescent="0.25">
      <c r="A26" s="169" t="s">
        <v>303</v>
      </c>
      <c r="B26" s="168" t="str">
        <f>+'25'!$A$3</f>
        <v>Tasa de desocupación (1990-2020)</v>
      </c>
    </row>
    <row r="27" spans="1:2" x14ac:dyDescent="0.25">
      <c r="A27" s="169" t="s">
        <v>304</v>
      </c>
      <c r="B27" s="168" t="str">
        <f>+'26'!$A$3</f>
        <v>Tasa de desocupación por sexo (1990-2020)</v>
      </c>
    </row>
    <row r="28" spans="1:2" x14ac:dyDescent="0.25">
      <c r="A28" s="169" t="s">
        <v>305</v>
      </c>
      <c r="B28" s="168" t="str">
        <f>+'27'!$A$3</f>
        <v>Tasa de desocupación por región (2006-2020)</v>
      </c>
    </row>
    <row r="29" spans="1:2" x14ac:dyDescent="0.25">
      <c r="A29" s="169" t="s">
        <v>306</v>
      </c>
      <c r="B29" s="168" t="str">
        <f>+'28'!$A$3</f>
        <v>Tasa de desocupación por región y sexo (2006-2020)</v>
      </c>
    </row>
    <row r="30" spans="1:2" x14ac:dyDescent="0.25">
      <c r="A30" s="169" t="s">
        <v>307</v>
      </c>
      <c r="B30" s="168" t="str">
        <f>+'29'!$A$3</f>
        <v>Tasa de desocupación por grupo de edad (2006-2020)</v>
      </c>
    </row>
    <row r="31" spans="1:2" x14ac:dyDescent="0.25">
      <c r="A31" s="169" t="s">
        <v>308</v>
      </c>
      <c r="B31" s="168" t="str">
        <f>+'30'!$A$3</f>
        <v>Tasa de desocupación por zona urbana y rural (2006-2020)</v>
      </c>
    </row>
    <row r="32" spans="1:2" x14ac:dyDescent="0.25">
      <c r="A32" s="169" t="s">
        <v>309</v>
      </c>
      <c r="B32" s="168" t="str">
        <f>+'31'!$A$3</f>
        <v>Tasa de desocupación por zona de residencia y sexo (2006-2020)</v>
      </c>
    </row>
    <row r="33" spans="1:2" x14ac:dyDescent="0.25">
      <c r="A33" s="169" t="s">
        <v>310</v>
      </c>
      <c r="B33" s="168" t="str">
        <f>+'32'!$A$3</f>
        <v>Tasa de desocupación por decil de ingresos autónomos per cápita del hogar (2006-2020)</v>
      </c>
    </row>
    <row r="34" spans="1:2" x14ac:dyDescent="0.25">
      <c r="A34" s="169" t="s">
        <v>311</v>
      </c>
      <c r="B34" s="168" t="str">
        <f>+'33'!$A$3</f>
        <v>Tasa de desocupación por decil de ingresos autonómos per cápita del hogar y sexo (2006-2020)</v>
      </c>
    </row>
    <row r="35" spans="1:2" x14ac:dyDescent="0.25">
      <c r="A35" s="169" t="s">
        <v>312</v>
      </c>
      <c r="B35" s="168" t="str">
        <f>+'34'!$A$3</f>
        <v>Tasa de desocupación por pertenencia a pueblo indígena (2006-2020)</v>
      </c>
    </row>
    <row r="36" spans="1:2" x14ac:dyDescent="0.25">
      <c r="A36" s="169" t="s">
        <v>313</v>
      </c>
      <c r="B36" s="168" t="str">
        <f>+'35'!$A$3</f>
        <v>Tasa de desocupación por lugar de nacimiento (2006-2020)</v>
      </c>
    </row>
    <row r="37" spans="1:2" x14ac:dyDescent="0.25">
      <c r="A37" s="169" t="s">
        <v>314</v>
      </c>
      <c r="B37" s="168" t="str">
        <f>+'36'!$A$3</f>
        <v>Tasa de desocupación por nivel de escolaridad (2006-2020)</v>
      </c>
    </row>
    <row r="38" spans="1:2" x14ac:dyDescent="0.25">
      <c r="A38" s="169" t="s">
        <v>315</v>
      </c>
      <c r="B38" s="168" t="str">
        <f>+'37'!$A$3</f>
        <v>Promedio de ocupados del hogar por decil de ingresos autónomos per cápita del hogar (2006-2020)</v>
      </c>
    </row>
    <row r="39" spans="1:2" x14ac:dyDescent="0.25">
      <c r="A39" s="169" t="s">
        <v>316</v>
      </c>
      <c r="B39" s="168" t="str">
        <f>+'38'!$A$3</f>
        <v>Tasa de dependencia por decil de ingresos autonómos per cápita del hogar (2006-2020)</v>
      </c>
    </row>
    <row r="40" spans="1:2" x14ac:dyDescent="0.25">
      <c r="A40" s="169" t="s">
        <v>317</v>
      </c>
      <c r="B40" s="168" t="str">
        <f>+'39'!$A$3</f>
        <v>Distribución de la población de 15 años o más según condición de actividad (2006-2020)</v>
      </c>
    </row>
    <row r="41" spans="1:2" x14ac:dyDescent="0.25">
      <c r="A41" s="169" t="s">
        <v>318</v>
      </c>
      <c r="B41" s="168" t="str">
        <f>+'40'!$A$3</f>
        <v>Distribución de la población ocupada por grupo de edad (2006-2020)</v>
      </c>
    </row>
    <row r="42" spans="1:2" x14ac:dyDescent="0.25">
      <c r="A42" s="169" t="s">
        <v>319</v>
      </c>
      <c r="B42" s="168" t="str">
        <f>+'41'!$A$3</f>
        <v>Distribución de la población ocupada por sexo y grupo de edad (2006-2020)</v>
      </c>
    </row>
    <row r="43" spans="1:2" x14ac:dyDescent="0.25">
      <c r="A43" s="169" t="s">
        <v>320</v>
      </c>
      <c r="B43" s="168" t="str">
        <f>+'42'!$A$3</f>
        <v>Distribución de la población ocupada por categoría ocupacional (2006-2020)</v>
      </c>
    </row>
    <row r="44" spans="1:2" x14ac:dyDescent="0.25">
      <c r="A44" s="169" t="s">
        <v>321</v>
      </c>
      <c r="B44" s="168" t="str">
        <f>+'43'!$A$3</f>
        <v>Porcentaje de cuenta propia por decil de ingresos autonómos per cápita del hogar (2006-2020)</v>
      </c>
    </row>
    <row r="45" spans="1:2" x14ac:dyDescent="0.25">
      <c r="A45" s="169" t="s">
        <v>322</v>
      </c>
      <c r="B45" s="168" t="str">
        <f>+'44'!$A$3</f>
        <v>Porcentaje de asalariados por decil de ingresos autónomos per cápita del hogar (2006-2020)</v>
      </c>
    </row>
    <row r="46" spans="1:2" x14ac:dyDescent="0.25">
      <c r="A46" s="169" t="s">
        <v>323</v>
      </c>
      <c r="B46" s="168" t="str">
        <f>+'45'!$A$3</f>
        <v>Distribución de la población ocupada por rama de actividad económica (2011-2020)</v>
      </c>
    </row>
    <row r="47" spans="1:2" x14ac:dyDescent="0.25">
      <c r="A47" s="169" t="s">
        <v>324</v>
      </c>
      <c r="B47" s="168" t="str">
        <f>+'46'!$A$3</f>
        <v>Distribución de la población ocupada por rama de actividad y sexo  (2011-2020)</v>
      </c>
    </row>
    <row r="48" spans="1:2" x14ac:dyDescent="0.25">
      <c r="A48" s="169" t="s">
        <v>325</v>
      </c>
      <c r="B48" s="168" t="str">
        <f>+'47'!$A$3</f>
        <v>Distribución de la población ocupada por oficio  (2006-2020)</v>
      </c>
    </row>
    <row r="49" spans="1:2" x14ac:dyDescent="0.25">
      <c r="A49" s="169" t="s">
        <v>326</v>
      </c>
      <c r="B49" s="168" t="str">
        <f>+'48'!$A$3</f>
        <v>Distribución de la población ocupada por oficio y sexo (2006-2020)</v>
      </c>
    </row>
    <row r="50" spans="1:2" x14ac:dyDescent="0.25">
      <c r="A50" s="169" t="s">
        <v>327</v>
      </c>
      <c r="B50" s="168" t="str">
        <f>+'49'!$A$3</f>
        <v>Porcentaje de ocupados ausentes por decil de ingresos autónomos per cápita del hogar (2006-2020)</v>
      </c>
    </row>
    <row r="51" spans="1:2" x14ac:dyDescent="0.25">
      <c r="A51" s="169" t="s">
        <v>328</v>
      </c>
      <c r="B51" s="168" t="str">
        <f>+'50'!$A$3</f>
        <v>Porcentaje de ocupados en ocupación informal por decil de ingresos autónomos per cápita del hogar (2006-2020)</v>
      </c>
    </row>
    <row r="52" spans="1:2" x14ac:dyDescent="0.25">
      <c r="A52" s="169" t="s">
        <v>329</v>
      </c>
      <c r="B52" s="168" t="str">
        <f>+'51'!$A$3</f>
        <v>Distribución de los ocupados por tipo de trabajo (2006-2020)</v>
      </c>
    </row>
    <row r="53" spans="1:2" x14ac:dyDescent="0.25">
      <c r="A53" s="169" t="s">
        <v>330</v>
      </c>
      <c r="B53" s="168" t="str">
        <f>+'52'!$A$3</f>
        <v>Distribución de los ocupados por tipo de trabajo y sexo (2006-2020)</v>
      </c>
    </row>
    <row r="54" spans="1:2" x14ac:dyDescent="0.25">
      <c r="A54" s="169" t="s">
        <v>331</v>
      </c>
      <c r="B54" s="168" t="str">
        <f>+'53'!$A$3</f>
        <v>Distribución de los ocupados por tipo de trabajo por decil de ingresos autónomos per cápita del hogar (2006-2020)</v>
      </c>
    </row>
    <row r="55" spans="1:2" x14ac:dyDescent="0.25">
      <c r="A55" s="169" t="s">
        <v>332</v>
      </c>
      <c r="B55" s="168" t="str">
        <f>+'54'!$A$3</f>
        <v>Porcentaje de ocupados en situación de pobreza por ingresos por tipo de trabajo (2006-2020)</v>
      </c>
    </row>
    <row r="56" spans="1:2" x14ac:dyDescent="0.25">
      <c r="A56" s="169" t="s">
        <v>333</v>
      </c>
      <c r="B56" s="168" t="str">
        <f>+'55'!$A$3</f>
        <v>Distribución de la población sin ocupación por grupo de edad (2006-2020)</v>
      </c>
    </row>
    <row r="57" spans="1:2" x14ac:dyDescent="0.25">
      <c r="A57" s="169" t="s">
        <v>334</v>
      </c>
      <c r="B57" s="168" t="str">
        <f>+'56'!$A$3</f>
        <v>Distribución de la población sin ocupación por sexo y grupo de edad (2006-2020)</v>
      </c>
    </row>
    <row r="58" spans="1:2" x14ac:dyDescent="0.25">
      <c r="A58" s="169" t="s">
        <v>335</v>
      </c>
      <c r="B58" s="168" t="str">
        <f>+'57'!$A$3</f>
        <v>Distribución de personas sin ocupación  por decil de ingresos autonómos per cápita del hogar (2006-2020)</v>
      </c>
    </row>
    <row r="59" spans="1:2" x14ac:dyDescent="0.25">
      <c r="A59" s="169" t="s">
        <v>336</v>
      </c>
      <c r="B59" s="168" t="str">
        <f>+'58'!$A$3</f>
        <v>Distribución de personas sin ocupación por decil de ingresos autonómos per cápita del hogar y sexo (2006-2020)</v>
      </c>
    </row>
    <row r="60" spans="1:2" x14ac:dyDescent="0.25">
      <c r="A60" s="169" t="s">
        <v>337</v>
      </c>
      <c r="B60" s="168" t="str">
        <f>+'59'!$A$3</f>
        <v>Porcentaje de personas sin ocupación que buscaron empleo en las últimas cuatro semanas  por decil de ingresos autonómos per cápita del hogar (2006-2020)</v>
      </c>
    </row>
    <row r="61" spans="1:2" x14ac:dyDescent="0.25">
      <c r="A61" s="169" t="s">
        <v>338</v>
      </c>
      <c r="B61" s="168" t="str">
        <f>+'60'!$A$3</f>
        <v>Porcentaje de personas inactivas por posibilidad de trabajar pronto por decil de ingresos autonómos per cápita del hogar (2011-2020)</v>
      </c>
    </row>
    <row r="62" spans="1:2" x14ac:dyDescent="0.25">
      <c r="A62" s="169" t="s">
        <v>339</v>
      </c>
      <c r="B62" s="168" t="str">
        <f>+'61'!$A$3</f>
        <v>Porcentaje de personas inactivas  por limitaciones de condiciones familiares o personales por decil de ingresos autonómos per cápita del hogar (2011-2020)</v>
      </c>
    </row>
    <row r="63" spans="1:2" x14ac:dyDescent="0.25">
      <c r="A63" s="169" t="s">
        <v>340</v>
      </c>
      <c r="B63" s="168" t="str">
        <f>+'62'!$A$3</f>
        <v>Porcentaje de personas inactivas  por percepción de limitaciones personales por decil de ingresos autónomos per cápita del hogar (2011-2020)</v>
      </c>
    </row>
    <row r="64" spans="1:2" x14ac:dyDescent="0.25">
      <c r="A64" s="169" t="s">
        <v>341</v>
      </c>
      <c r="B64" s="168" t="str">
        <f>+'63'!$A$3</f>
        <v>Porcentaje de personas inactivas  porque tiene otra actividad o renta por decil de ingresos autonómos per cápita del hogar (2011-2020)</v>
      </c>
    </row>
    <row r="65" spans="1:2" x14ac:dyDescent="0.25">
      <c r="A65" s="169" t="s">
        <v>342</v>
      </c>
      <c r="B65" s="168" t="str">
        <f>+'64'!$A$3</f>
        <v>Porcentaje de personas inactivas  por otras razones por decil de ingresos autonómos per cápita del hogar (2011-2020)</v>
      </c>
    </row>
    <row r="66" spans="1:2" x14ac:dyDescent="0.25">
      <c r="A66" s="169" t="s">
        <v>343</v>
      </c>
      <c r="B66" s="168" t="str">
        <f>+'65'!$A$3</f>
        <v>Porcentaje de personas inactivas  por quehaceres de hogar y cuidado de terceros por decil de ingresos autonómos per cápita del hogar (2011-2020)</v>
      </c>
    </row>
    <row r="67" spans="1:2" x14ac:dyDescent="0.25">
      <c r="A67" s="169" t="s">
        <v>344</v>
      </c>
      <c r="B67" s="168" t="str">
        <f>+'66'!$A$3</f>
        <v>Porcentaje de personas inactivas  por quehaceres de hogar y cuidado de terceros por decil de ingresos autonómos per cápita del hogar y sexo (2011-2020)</v>
      </c>
    </row>
    <row r="68" spans="1:2" x14ac:dyDescent="0.25">
      <c r="A68" s="169" t="s">
        <v>345</v>
      </c>
      <c r="B68" s="168" t="str">
        <f>+'67'!$A$3</f>
        <v>Porcentaje de ocupados que cotizaron en el sistema de pensiones el mes anterior a la encuesta por sexo (2006-2020)</v>
      </c>
    </row>
    <row r="69" spans="1:2" x14ac:dyDescent="0.25">
      <c r="A69" s="169" t="s">
        <v>346</v>
      </c>
      <c r="B69" s="168" t="str">
        <f>+'68'!$A$3</f>
        <v>Porcentaje de ocupados que cotizaron en el sistema de pensiones el mes anterior a la encuesta por grupo de edad (2006-2020)</v>
      </c>
    </row>
    <row r="70" spans="1:2" x14ac:dyDescent="0.25">
      <c r="A70" s="169" t="s">
        <v>347</v>
      </c>
      <c r="B70" s="168" t="str">
        <f>+'69'!$A$3</f>
        <v>Porcentaje de ocupados que no cotizaron en el sistema de pensiones el mes anterior a la encuesta por sexo (2006-2020)</v>
      </c>
    </row>
    <row r="71" spans="1:2" x14ac:dyDescent="0.25">
      <c r="A71" s="169" t="s">
        <v>348</v>
      </c>
      <c r="B71" s="168" t="str">
        <f>+'70'!$A$3</f>
        <v>Porcentaje de ocupados que no cotizaron en el sistema de pensiones el mes anterior a la encuesta por decil de ingresos autónomos per cápita del hogar (2006-2020)</v>
      </c>
    </row>
    <row r="72" spans="1:2" x14ac:dyDescent="0.25">
      <c r="A72" s="169" t="s">
        <v>349</v>
      </c>
      <c r="B72" s="168" t="str">
        <f>+'71'!$A$3</f>
        <v>Promedio del ingreso de la ocupación principal por sexo (2006-2020)</v>
      </c>
    </row>
    <row r="73" spans="1:2" x14ac:dyDescent="0.25">
      <c r="A73" s="169" t="s">
        <v>350</v>
      </c>
      <c r="B73" s="168" t="str">
        <f>+'72'!$A$3</f>
        <v>Mediana del ingreso de la ocupación principal por sexo (2006-2020)</v>
      </c>
    </row>
    <row r="74" spans="1:2" x14ac:dyDescent="0.25">
      <c r="A74" s="169" t="s">
        <v>351</v>
      </c>
      <c r="B74" s="168" t="str">
        <f>+'73'!$A$3</f>
        <v>Promedio del ingreso de la ocupación principal por grupo de edad y  sexo (2006-2020)</v>
      </c>
    </row>
    <row r="75" spans="1:2" x14ac:dyDescent="0.25">
      <c r="A75" s="169" t="s">
        <v>352</v>
      </c>
      <c r="B75" s="168" t="str">
        <f>+'74'!$A$3</f>
        <v>Mediana del ingreso de la ocupación principal por grupo de edad y  sexo (2006-2020)</v>
      </c>
    </row>
    <row r="76" spans="1:2" x14ac:dyDescent="0.25">
      <c r="A76" s="169" t="s">
        <v>353</v>
      </c>
      <c r="B76" s="168" t="str">
        <f>+'75'!$A$3</f>
        <v>Promedio del ingreso de la ocupación principal por zona de residencia y sexo (2006-2020)</v>
      </c>
    </row>
    <row r="77" spans="1:2" x14ac:dyDescent="0.25">
      <c r="A77" s="169" t="s">
        <v>354</v>
      </c>
      <c r="B77" s="168" t="str">
        <f>+'76'!$A$3</f>
        <v>Mediana del ingreso de la ocupación principal por zona de residencia y sexo (2006-2020)</v>
      </c>
    </row>
    <row r="78" spans="1:2" x14ac:dyDescent="0.25">
      <c r="A78" s="169" t="s">
        <v>355</v>
      </c>
      <c r="B78" s="168" t="str">
        <f>+'77'!$A$3</f>
        <v>Promedio del ingreso de la ocupación principal por región y sexo (2006-2020)</v>
      </c>
    </row>
    <row r="79" spans="1:2" x14ac:dyDescent="0.25">
      <c r="A79" s="169" t="s">
        <v>356</v>
      </c>
      <c r="B79" s="168" t="str">
        <f>+'78'!$A$3</f>
        <v>Mediana del ingreso de la ocupación principal por región y sexo (2006-2020)</v>
      </c>
    </row>
    <row r="80" spans="1:2" x14ac:dyDescent="0.25">
      <c r="A80" s="169" t="s">
        <v>357</v>
      </c>
      <c r="B80" s="168" t="str">
        <f>+'79'!$A$3</f>
        <v>Promedio del ingreso de la ocupación principal por decil de ingresos autónomos per cápita del hogar y sexo (2006-2020)</v>
      </c>
    </row>
    <row r="81" spans="1:2" x14ac:dyDescent="0.25">
      <c r="A81" s="169" t="s">
        <v>358</v>
      </c>
      <c r="B81" s="168" t="str">
        <f>+'80'!$A$3</f>
        <v>Mediana del ingreso de la ocupación principal por decil de ingresos autónomos per cápita del hogar y sexo (2006-2020)</v>
      </c>
    </row>
    <row r="82" spans="1:2" x14ac:dyDescent="0.25">
      <c r="A82" s="169" t="s">
        <v>359</v>
      </c>
      <c r="B82" s="168" t="str">
        <f>+'81'!$A$3</f>
        <v>Promedio del ingreso de la ocupación principal por nivel de escolaridad y sexo (2006-2020)</v>
      </c>
    </row>
    <row r="83" spans="1:2" x14ac:dyDescent="0.25">
      <c r="A83" s="169" t="s">
        <v>360</v>
      </c>
      <c r="B83" s="168" t="str">
        <f>+'82'!$A$3</f>
        <v>Mediana del ingreso de la ocupación principal por nivel de escolaridad y sexo (2006-2020)</v>
      </c>
    </row>
    <row r="84" spans="1:2" x14ac:dyDescent="0.25">
      <c r="A84" s="169" t="s">
        <v>361</v>
      </c>
      <c r="B84" s="168" t="str">
        <f>+'83'!$A$3</f>
        <v>Promedio del ingreso del trabajo principal por sexo (2013-2020)</v>
      </c>
    </row>
    <row r="85" spans="1:2" x14ac:dyDescent="0.25">
      <c r="A85" s="169" t="s">
        <v>362</v>
      </c>
      <c r="B85" s="168" t="str">
        <f>+'84'!$A$3</f>
        <v>Mediana del ingreso del trabajo principal por sexo (2013-2020)</v>
      </c>
    </row>
    <row r="86" spans="1:2" x14ac:dyDescent="0.25">
      <c r="A86" s="169" t="s">
        <v>363</v>
      </c>
      <c r="B86" s="168" t="str">
        <f>+'85'!$A$3</f>
        <v>Promedio del ingreso del trabajo principal por grupo de edad y  sexo (2013-2020)</v>
      </c>
    </row>
    <row r="87" spans="1:2" x14ac:dyDescent="0.25">
      <c r="A87" s="169" t="s">
        <v>364</v>
      </c>
      <c r="B87" s="168" t="str">
        <f>+'86'!$A$3</f>
        <v>Mediana del ingreso del trabajo principal por grupo de edad y  sexo (2013-2020)</v>
      </c>
    </row>
    <row r="88" spans="1:2" x14ac:dyDescent="0.25">
      <c r="A88" s="169" t="s">
        <v>365</v>
      </c>
      <c r="B88" s="168" t="str">
        <f>+'87'!$A$3</f>
        <v>Promedio del ingreso del trabajo principal por zona de residencia y sexo (2013-2020)</v>
      </c>
    </row>
    <row r="89" spans="1:2" x14ac:dyDescent="0.25">
      <c r="A89" s="169" t="s">
        <v>366</v>
      </c>
      <c r="B89" s="168" t="str">
        <f>+'88'!$A$3</f>
        <v>Mediana del ingreso del trabajo principal por zona de residencia y sexo (2013-2020)</v>
      </c>
    </row>
    <row r="90" spans="1:2" x14ac:dyDescent="0.25">
      <c r="A90" s="169" t="s">
        <v>367</v>
      </c>
      <c r="B90" s="168" t="str">
        <f>+'89'!$A$3</f>
        <v>Promedio del ingreso del trabajo principal por región y sexo (2013-2020)</v>
      </c>
    </row>
    <row r="91" spans="1:2" x14ac:dyDescent="0.25">
      <c r="A91" s="169" t="s">
        <v>368</v>
      </c>
      <c r="B91" s="168" t="str">
        <f>+'90'!$A$3</f>
        <v>Mediana del ingreso del trabajo principal por región y sexo (2013-2020)</v>
      </c>
    </row>
    <row r="92" spans="1:2" x14ac:dyDescent="0.25">
      <c r="A92" s="169" t="s">
        <v>369</v>
      </c>
      <c r="B92" s="168" t="str">
        <f>+'91'!$A$3</f>
        <v>Promedio del ingreso del trabajo principal por decil de ingresos autónomos per cápita del hogar y sexo (2013-2020)</v>
      </c>
    </row>
    <row r="93" spans="1:2" x14ac:dyDescent="0.25">
      <c r="A93" s="169" t="s">
        <v>370</v>
      </c>
      <c r="B93" s="168" t="str">
        <f>+'92'!$A$3</f>
        <v>Mediana del ingreso del trabajo principal por decil de ingresos autónomos per cápita del hogar y sexo (2013-2020)</v>
      </c>
    </row>
    <row r="94" spans="1:2" x14ac:dyDescent="0.25">
      <c r="A94" s="169" t="s">
        <v>371</v>
      </c>
      <c r="B94" s="168" t="str">
        <f>+'93'!$A$3</f>
        <v>Promedio del ingreso del trabajo principal por nivel de escolaridad y sexo (2013-2020)</v>
      </c>
    </row>
    <row r="95" spans="1:2" x14ac:dyDescent="0.25">
      <c r="A95" s="169" t="s">
        <v>372</v>
      </c>
      <c r="B95" s="168" t="str">
        <f>+'94'!$A$3</f>
        <v>Mediana del ingreso del trabajo principal por nivel de escolaridad y sexo (2013-2020)</v>
      </c>
    </row>
  </sheetData>
  <autoFilter ref="A1:B95" xr:uid="{E48FD27B-0708-4F86-ABCC-E9BDACECBBB7}"/>
  <hyperlinks>
    <hyperlink ref="A2" location="'1'!A1" display="'1" xr:uid="{F99302F3-35D2-4CF8-9089-EC7563B4DF9E}"/>
    <hyperlink ref="A3" location="'2'!A1" display="'2" xr:uid="{794041AD-92FC-484F-8EA5-DC029ACF1ADA}"/>
    <hyperlink ref="A4" location="'3'!A1" display="'3" xr:uid="{3B361603-22CB-4A24-BFE2-51C1C7DAABF0}"/>
    <hyperlink ref="A5" location="'4'!A1" display="'4" xr:uid="{AB5EB993-D6A5-44F8-9A2D-908DC657A4DB}"/>
    <hyperlink ref="A6" location="'5'!A1" display="'5" xr:uid="{78066752-AB9B-4EBB-AA03-446DB0BD23D5}"/>
    <hyperlink ref="A7" location="'6'!A1" display="'6" xr:uid="{D4D73818-26B9-4C51-B151-78AF4CDAA175}"/>
    <hyperlink ref="A8" location="'7'!A1" display="'7" xr:uid="{9BF79F1C-4204-49AA-BCC5-17162445A487}"/>
    <hyperlink ref="A9" location="'8'!A1" display="'8" xr:uid="{38D1C591-708E-4737-B74C-B3A2E22E867B}"/>
    <hyperlink ref="A10" location="'9'!A1" display="'9" xr:uid="{B7D0949C-FAB1-4DCA-87F0-619CC8BF34F9}"/>
    <hyperlink ref="A11" location="'10'!A1" display="'10" xr:uid="{822C7ECC-37CC-4450-8887-109A2B7D3A8F}"/>
    <hyperlink ref="A12" location="'11'!A1" display="'11" xr:uid="{03F08207-4F12-463C-AC2F-148C3FC486E3}"/>
    <hyperlink ref="A13" location="'12'!A1" display="'12" xr:uid="{91D32CE1-1D20-4489-9BF4-597FD9CA3246}"/>
    <hyperlink ref="A14" location="'13'!A1" display="'13" xr:uid="{BCF6AF15-70B5-476B-9112-6A4237C4F975}"/>
    <hyperlink ref="A15" location="'14'!A1" display="'14" xr:uid="{99FEE6F8-F44E-43E6-A524-AF29B53DE15F}"/>
    <hyperlink ref="A16" location="'15'!A1" display="'15" xr:uid="{BED0CDDD-80AB-442D-BE00-F660BCC1123A}"/>
    <hyperlink ref="A17" location="'16'!A1" display="'16" xr:uid="{59DD6630-92E4-4C1F-AF0A-CCD54C93ADF2}"/>
    <hyperlink ref="A18" location="'17'!A1" display="'17" xr:uid="{DF2375B6-6930-4D94-B653-3495D31C9498}"/>
    <hyperlink ref="A19" location="'18'!A1" display="'18" xr:uid="{A904D367-7F57-4353-935D-0A749ED3D3E6}"/>
    <hyperlink ref="A20" location="'19'!A1" display="'19" xr:uid="{E678B917-AA54-49E4-9952-9775CE31E2E2}"/>
    <hyperlink ref="A21" location="'20'!A1" display="'20" xr:uid="{62B3323A-BCD3-4C41-80FD-156A3F9425BB}"/>
    <hyperlink ref="A22" location="'21'!A1" display="'21" xr:uid="{D7938019-212F-49D3-A5EA-A74073383AE8}"/>
    <hyperlink ref="A23" location="'22'!A1" display="'22" xr:uid="{523DD9E2-2D37-4EED-9D60-F79C34F7A27F}"/>
    <hyperlink ref="A24" location="'23'!A1" display="'23" xr:uid="{B22A09BC-7903-4B4C-AA5A-21661D64AB50}"/>
    <hyperlink ref="A25" location="'24'!A1" display="'24" xr:uid="{B96C0AE1-5176-412F-9E89-F3FAD02E4252}"/>
    <hyperlink ref="A26" location="'25'!A1" display="'25" xr:uid="{9F354B04-F7E9-4C0E-83C3-B5A444D00D84}"/>
    <hyperlink ref="A27" location="'26'!A1" display="'26" xr:uid="{5B5AB400-FED7-4961-AF30-4C3D90EB6173}"/>
    <hyperlink ref="A28" location="'27'!A1" display="'27" xr:uid="{4471891E-B68F-46F2-A8C8-BADF57FD4509}"/>
    <hyperlink ref="A29" location="'28'!A1" display="'28" xr:uid="{AAC3F9FC-D54B-403F-A97F-EB495EF4A737}"/>
    <hyperlink ref="A30" location="'29'!A1" display="'29" xr:uid="{A2B918A8-A05D-4B68-9C1C-21B015B421A3}"/>
    <hyperlink ref="A31" location="'30'!A1" display="'30" xr:uid="{DC9B271C-9FC9-4679-8301-4A8642FB41D7}"/>
    <hyperlink ref="A32" location="'31'!A1" display="'31" xr:uid="{276E33D5-8696-4578-8718-8E11F1B05393}"/>
    <hyperlink ref="A33" location="'32'!A1" display="'32" xr:uid="{65653FF1-1E53-44AE-B419-0696FC8CC24E}"/>
    <hyperlink ref="A34" location="'33'!A1" display="'33" xr:uid="{5E82A580-9C32-408E-926B-1823FA9FB892}"/>
    <hyperlink ref="A35" location="'34'!A1" display="'34" xr:uid="{E0DA99ED-3DEC-4742-A19B-EA40F63365D8}"/>
    <hyperlink ref="A36" location="'35'!A1" display="'35" xr:uid="{2976CE72-6D06-490F-AE68-2CE5849C36EC}"/>
    <hyperlink ref="A37" location="'36'!A1" display="'36" xr:uid="{65EE6230-CFD2-4AC9-BBC5-2C0E12AB5446}"/>
    <hyperlink ref="A38" location="'37'!A1" display="'37" xr:uid="{9FF3C309-C954-41C5-8A74-4051C1FE36CB}"/>
    <hyperlink ref="A39" location="'38'!A1" display="'38" xr:uid="{ECA79CFE-58CA-4201-B003-0775E70F8E33}"/>
    <hyperlink ref="A40" location="'39'!A1" display="'39" xr:uid="{FC4C8AE0-4314-4945-8217-CA8CB5AB6F92}"/>
    <hyperlink ref="A41" location="'40'!A1" display="'40" xr:uid="{F92D79D5-DAD3-4A30-B5E7-231A0C2818B6}"/>
    <hyperlink ref="A42" location="'41'!A1" display="'41" xr:uid="{E9190F11-C790-42A4-8379-06EDF83E807A}"/>
    <hyperlink ref="A43" location="'42'!A1" display="'42" xr:uid="{5AD83A00-854C-436F-86FD-10F3303C9442}"/>
    <hyperlink ref="A44" location="'43'!A1" display="'43" xr:uid="{EA0B2900-077E-4E2A-A5E0-8A4D6279AB8D}"/>
    <hyperlink ref="A45" location="'44'!A1" display="'44" xr:uid="{97294A33-6E83-4193-8910-C1C6E6F077B3}"/>
    <hyperlink ref="A46" location="'45'!A1" display="'45" xr:uid="{1AFF25CD-4817-468B-A573-910C42132385}"/>
    <hyperlink ref="A47" location="'46'!A1" display="'46" xr:uid="{34FE63AD-48FB-47DD-B140-611D07892982}"/>
    <hyperlink ref="A48" location="'47'!A1" display="'47" xr:uid="{7ED0DB6E-7115-487F-8308-B399B89F82EA}"/>
    <hyperlink ref="A49" location="'48'!A1" display="'48" xr:uid="{43D1738E-06A0-42CE-9917-385732D7A6EE}"/>
    <hyperlink ref="A50" location="'49'!A1" display="'49" xr:uid="{6F2DD1CD-57B4-49FA-BFB3-CDECCF5ECDF4}"/>
    <hyperlink ref="A51" location="'50'!A1" display="'50" xr:uid="{CB609EE0-943B-4ADD-9865-7DE22575609C}"/>
    <hyperlink ref="A52" location="'51'!A1" display="'51" xr:uid="{3B0D738F-BEC9-49D6-AAEF-5CF7C6D47EB8}"/>
    <hyperlink ref="A53" location="'52'!A1" display="'52" xr:uid="{ED40EE8A-D160-4001-99A8-E9956229AF06}"/>
    <hyperlink ref="A54" location="'53'!A1" display="'53" xr:uid="{2A871251-C489-4046-993E-881C05B7A492}"/>
    <hyperlink ref="A55" location="'54'!A1" display="'54" xr:uid="{75E0F0E3-19D8-478A-9453-1F53AD9C10BF}"/>
    <hyperlink ref="A56" location="'55'!A1" display="'55" xr:uid="{090ACC11-C5D2-4196-BBA9-46560F5C7E80}"/>
    <hyperlink ref="A57" location="'56'!A1" display="'56" xr:uid="{F96F6E6E-E6BE-4833-A443-91298DD06D4C}"/>
    <hyperlink ref="A58" location="'57'!A1" display="'57" xr:uid="{EDA5988F-084A-4BF1-8F1C-196A544C80AC}"/>
    <hyperlink ref="A59" location="'58'!A1" display="'58" xr:uid="{3408358B-0D3D-431D-A728-67400DA48734}"/>
    <hyperlink ref="A60" location="'59'!A1" display="'59" xr:uid="{24B72FBE-2014-4B50-A0FF-D4A4CE487A48}"/>
    <hyperlink ref="A61" location="'60'!A1" display="'60" xr:uid="{65B504EA-E69D-4F66-A8BD-DADA356B8DE6}"/>
    <hyperlink ref="A62" location="'61'!A1" display="'61" xr:uid="{FE3C5B04-D692-4B84-B3F2-4052BAFD72B5}"/>
    <hyperlink ref="A63" location="'62'!A1" display="'62" xr:uid="{1569CEA8-741C-485F-9DBB-A01F41C40BB3}"/>
    <hyperlink ref="A64" location="'63'!A1" display="'63" xr:uid="{C1CB6755-B834-49AB-9B10-001BDE8D2B74}"/>
    <hyperlink ref="A65" location="'64'!A1" display="'64" xr:uid="{585E54BB-491B-45A7-9E2D-D214BCBA517B}"/>
    <hyperlink ref="A66" location="'65'!A1" display="'65" xr:uid="{537FF54A-E5F8-4EAA-A996-6E9C3B8E1CA8}"/>
    <hyperlink ref="A67" location="'66'!A1" display="'66" xr:uid="{68996D11-B9EF-4B32-8509-F5FB3D132D00}"/>
    <hyperlink ref="A68" location="'67'!A1" display="'67" xr:uid="{3B0E298E-EA33-46E7-B484-DF0CDC0558A1}"/>
    <hyperlink ref="A69" location="'68'!A1" display="'68" xr:uid="{E6BF62BF-0856-4C12-8547-EA3FE6512275}"/>
    <hyperlink ref="A70" location="'69'!A1" display="'69" xr:uid="{632B5815-9E6E-473C-9D1D-CAEE1082FCFC}"/>
    <hyperlink ref="A71" location="'70'!A1" display="'70" xr:uid="{DF184DA9-ECB8-4D2D-8151-E0ADBD823F5D}"/>
    <hyperlink ref="A72" location="'71'!A1" display="'71" xr:uid="{A27BF4EA-83D5-4A07-96D1-530F0C438889}"/>
    <hyperlink ref="A73" location="'72'!A1" display="'72" xr:uid="{A565B028-D990-42AF-914E-6DBDFD50C4D9}"/>
    <hyperlink ref="A74" location="'73'!A1" display="'73" xr:uid="{F909966C-8551-49AB-92B5-C6640D6EFA5A}"/>
    <hyperlink ref="A75" location="'74'!A1" display="'74" xr:uid="{2AD420DA-C2E6-4FC2-998B-8495C6E5C08E}"/>
    <hyperlink ref="A76" location="'75'!A1" display="'75" xr:uid="{17D8BAF3-2934-48F2-957B-7349572DCA91}"/>
    <hyperlink ref="A77" location="'76'!A1" display="'76" xr:uid="{5DFB65BB-2895-4424-977B-E2C73FF315C3}"/>
    <hyperlink ref="A78" location="'77'!A1" display="'77" xr:uid="{187D5C5F-B743-4037-8367-1C423F7B0DB3}"/>
    <hyperlink ref="A79" location="'78'!A1" display="'78" xr:uid="{3FAA522D-6004-46C6-83DD-5409A47AD5E5}"/>
    <hyperlink ref="A80" location="'79'!A1" display="'79" xr:uid="{875977D4-356D-4F90-A8CD-9267A5533B6C}"/>
    <hyperlink ref="A81" location="'80'!A1" display="'80" xr:uid="{8D009292-D1AE-4368-ABAF-80A50E8A5FF9}"/>
    <hyperlink ref="A82" location="'81'!A1" display="'81" xr:uid="{B79DC9C7-05FD-4A31-B67B-C975AA85D631}"/>
    <hyperlink ref="A83" location="'82'!A1" display="'82" xr:uid="{8CD4F784-67C9-479D-A089-4B6B45E5C619}"/>
    <hyperlink ref="A84" location="'83'!A1" display="'83" xr:uid="{0AC4592F-DF2C-40D2-AD84-1B74F18DC4B0}"/>
    <hyperlink ref="A85" location="'84'!A1" display="'84" xr:uid="{3287EB39-831A-47C0-BF9A-F555BE427F39}"/>
    <hyperlink ref="A86" location="'85'!A1" display="'85" xr:uid="{BB74C194-2B7A-43DF-AF04-4F51B5F9DB89}"/>
    <hyperlink ref="A87" location="'86'!A1" display="'86" xr:uid="{28EE4CAA-14E1-46BF-9FFD-F160098FE414}"/>
    <hyperlink ref="A88" location="'87'!A1" display="'87" xr:uid="{E47BBC40-E191-41D6-8AD4-90FB587F4D3B}"/>
    <hyperlink ref="A89" location="'88'!A1" display="'88" xr:uid="{97CFB0A1-1158-4827-B269-E4B9D0801F50}"/>
    <hyperlink ref="A90" location="'89'!A1" display="'89" xr:uid="{64A5D972-3BFC-4A31-AEE7-CB0FF96D6FBF}"/>
    <hyperlink ref="A91" location="'90'!A1" display="'90" xr:uid="{7C743785-9E70-48BE-AFD4-9809C0DEA08A}"/>
    <hyperlink ref="A92" location="'91'!A1" display="'91" xr:uid="{8D4D681F-77DD-4932-861D-DA5893304092}"/>
    <hyperlink ref="A93" location="'92'!A1" display="'92" xr:uid="{221F7800-5260-4E61-8F66-0D974D5C80D1}"/>
    <hyperlink ref="A94" location="'93'!A1" display="'93" xr:uid="{B19CD742-C630-4E75-BB8D-94189B66D217}"/>
    <hyperlink ref="A95" location="'94'!A1" display="'94" xr:uid="{7DB49542-B7A2-4AE4-B32E-36489022D3B2}"/>
  </hyperlinks>
  <pageMargins left="0.7" right="0.7" top="0.75" bottom="0.75" header="0.3" footer="0.3"/>
  <pageSetup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49109-C4F6-417D-A4F2-1305A5C9327D}">
  <dimension ref="A1:Y57"/>
  <sheetViews>
    <sheetView workbookViewId="0"/>
  </sheetViews>
  <sheetFormatPr baseColWidth="10" defaultRowHeight="15" x14ac:dyDescent="0.25"/>
  <cols>
    <col min="1" max="1" width="19" customWidth="1"/>
    <col min="2" max="2" width="7" customWidth="1"/>
    <col min="4" max="4" width="13.42578125" customWidth="1"/>
    <col min="15" max="15" width="20.140625" customWidth="1"/>
    <col min="18" max="18" width="13.42578125" customWidth="1"/>
  </cols>
  <sheetData>
    <row r="1" spans="1:25" x14ac:dyDescent="0.25">
      <c r="A1" s="166" t="s">
        <v>278</v>
      </c>
    </row>
    <row r="3" spans="1:25" x14ac:dyDescent="0.25">
      <c r="A3" s="18" t="s">
        <v>71</v>
      </c>
      <c r="O3" s="18" t="s">
        <v>268</v>
      </c>
    </row>
    <row r="4" spans="1:25" x14ac:dyDescent="0.25">
      <c r="A4" s="17" t="s">
        <v>14</v>
      </c>
      <c r="O4" s="7" t="s">
        <v>17</v>
      </c>
    </row>
    <row r="6" spans="1:25" x14ac:dyDescent="0.25">
      <c r="A6" s="1"/>
      <c r="B6" s="2"/>
      <c r="C6" s="2"/>
      <c r="D6" s="2"/>
      <c r="E6" s="53">
        <v>2006</v>
      </c>
      <c r="F6" s="53">
        <v>2009</v>
      </c>
      <c r="G6" s="53">
        <v>2011</v>
      </c>
      <c r="H6" s="53">
        <v>2013</v>
      </c>
      <c r="I6" s="53">
        <v>2015</v>
      </c>
      <c r="J6" s="53">
        <v>2017</v>
      </c>
      <c r="K6" s="54">
        <v>2020</v>
      </c>
      <c r="O6" s="1"/>
      <c r="P6" s="2"/>
      <c r="Q6" s="2"/>
      <c r="R6" s="2"/>
      <c r="S6" s="53">
        <v>2006</v>
      </c>
      <c r="T6" s="53">
        <v>2009</v>
      </c>
      <c r="U6" s="53">
        <v>2011</v>
      </c>
      <c r="V6" s="53">
        <v>2013</v>
      </c>
      <c r="W6" s="53">
        <v>2015</v>
      </c>
      <c r="X6" s="53">
        <v>2017</v>
      </c>
      <c r="Y6" s="54">
        <v>2020</v>
      </c>
    </row>
    <row r="7" spans="1:25" x14ac:dyDescent="0.25">
      <c r="A7" s="8"/>
      <c r="B7" s="6"/>
      <c r="C7" s="6"/>
      <c r="D7" s="6"/>
      <c r="E7" s="6"/>
      <c r="F7" s="6"/>
      <c r="G7" s="6"/>
      <c r="H7" s="6"/>
      <c r="I7" s="7"/>
      <c r="J7" s="7"/>
      <c r="K7" s="34"/>
      <c r="O7" s="8"/>
      <c r="P7" s="6"/>
      <c r="Q7" s="6"/>
      <c r="R7" s="6"/>
      <c r="S7" s="6"/>
      <c r="T7" s="6"/>
      <c r="U7" s="6"/>
      <c r="V7" s="6"/>
      <c r="W7" s="7"/>
      <c r="X7" s="7"/>
      <c r="Y7" s="34"/>
    </row>
    <row r="8" spans="1:25" ht="18.75" customHeight="1" x14ac:dyDescent="0.25">
      <c r="A8" s="35" t="s">
        <v>12</v>
      </c>
      <c r="B8" s="86" t="s">
        <v>59</v>
      </c>
      <c r="C8" s="86" t="s">
        <v>19</v>
      </c>
      <c r="D8" s="42" t="s">
        <v>23</v>
      </c>
      <c r="E8" s="27">
        <v>55.584408237157724</v>
      </c>
      <c r="F8" s="27">
        <v>48.996271283062548</v>
      </c>
      <c r="G8" s="27">
        <v>49.220580382389514</v>
      </c>
      <c r="H8" s="27">
        <v>45.311819759645985</v>
      </c>
      <c r="I8" s="27">
        <v>43.625893791337262</v>
      </c>
      <c r="J8" s="27">
        <v>42.736656134769191</v>
      </c>
      <c r="K8" s="39">
        <v>40.562139750879176</v>
      </c>
      <c r="O8" s="175" t="s">
        <v>18</v>
      </c>
      <c r="P8" s="86" t="s">
        <v>59</v>
      </c>
      <c r="Q8" s="86" t="s">
        <v>19</v>
      </c>
      <c r="R8" s="42" t="s">
        <v>23</v>
      </c>
      <c r="S8" s="90">
        <v>294753</v>
      </c>
      <c r="T8" s="90">
        <v>252687</v>
      </c>
      <c r="U8" s="90">
        <v>249791</v>
      </c>
      <c r="V8" s="90">
        <v>234181</v>
      </c>
      <c r="W8" s="90">
        <v>230993</v>
      </c>
      <c r="X8" s="90">
        <v>233190</v>
      </c>
      <c r="Y8" s="91">
        <v>228145</v>
      </c>
    </row>
    <row r="9" spans="1:25" x14ac:dyDescent="0.25">
      <c r="A9" s="35"/>
      <c r="B9" s="86"/>
      <c r="C9" s="86"/>
      <c r="D9" s="43" t="s">
        <v>24</v>
      </c>
      <c r="E9" s="27">
        <v>0.84720046864868703</v>
      </c>
      <c r="F9" s="27">
        <v>0.93480554175102637</v>
      </c>
      <c r="G9" s="27">
        <v>1.8083929631624334</v>
      </c>
      <c r="H9" s="27">
        <v>0.81741669215128365</v>
      </c>
      <c r="I9" s="27">
        <v>0.66231277982510739</v>
      </c>
      <c r="J9" s="27">
        <v>0.69636478530005763</v>
      </c>
      <c r="K9" s="39">
        <v>0.87398392909839517</v>
      </c>
      <c r="O9" s="175"/>
      <c r="P9" s="86"/>
      <c r="Q9" s="86"/>
      <c r="R9" s="43" t="s">
        <v>24</v>
      </c>
      <c r="S9" s="90">
        <v>7943.0326413723778</v>
      </c>
      <c r="T9" s="90">
        <v>8906.8944477649493</v>
      </c>
      <c r="U9" s="90">
        <v>17216.120817822451</v>
      </c>
      <c r="V9" s="90">
        <v>8142.6682082205261</v>
      </c>
      <c r="W9" s="90">
        <v>6188.3488363206388</v>
      </c>
      <c r="X9" s="90">
        <v>6691.3222062813575</v>
      </c>
      <c r="Y9" s="91">
        <v>7765.2893913679782</v>
      </c>
    </row>
    <row r="10" spans="1:25" x14ac:dyDescent="0.25">
      <c r="A10" s="35"/>
      <c r="B10" s="86"/>
      <c r="C10" s="86" t="s">
        <v>21</v>
      </c>
      <c r="D10" s="42" t="s">
        <v>23</v>
      </c>
      <c r="E10" s="27">
        <v>26.558932725340075</v>
      </c>
      <c r="F10" s="27">
        <v>24.27106534059585</v>
      </c>
      <c r="G10" s="27">
        <v>26.730110678580537</v>
      </c>
      <c r="H10" s="27">
        <v>27.373329940726716</v>
      </c>
      <c r="I10" s="27">
        <v>26.89199601586138</v>
      </c>
      <c r="J10" s="27">
        <v>26.698448646513125</v>
      </c>
      <c r="K10" s="39">
        <v>24.866600401152105</v>
      </c>
      <c r="O10" s="92"/>
      <c r="P10" s="86"/>
      <c r="Q10" s="86" t="s">
        <v>21</v>
      </c>
      <c r="R10" s="42" t="s">
        <v>23</v>
      </c>
      <c r="S10" s="90">
        <v>172402</v>
      </c>
      <c r="T10" s="90">
        <v>165093</v>
      </c>
      <c r="U10" s="90">
        <v>191784</v>
      </c>
      <c r="V10" s="90">
        <v>196872</v>
      </c>
      <c r="W10" s="90">
        <v>200333</v>
      </c>
      <c r="X10" s="90">
        <v>202060</v>
      </c>
      <c r="Y10" s="91">
        <v>195634</v>
      </c>
    </row>
    <row r="11" spans="1:25" x14ac:dyDescent="0.25">
      <c r="A11" s="35"/>
      <c r="B11" s="86"/>
      <c r="C11" s="86"/>
      <c r="D11" s="43" t="s">
        <v>24</v>
      </c>
      <c r="E11" s="27">
        <v>0.68170961579846678</v>
      </c>
      <c r="F11" s="27">
        <v>0.68811279954433535</v>
      </c>
      <c r="G11" s="27">
        <v>1.4744446839190481</v>
      </c>
      <c r="H11" s="27">
        <v>0.90197012104866348</v>
      </c>
      <c r="I11" s="27">
        <v>0.6196997257671919</v>
      </c>
      <c r="J11" s="27">
        <v>0.67346784547311334</v>
      </c>
      <c r="K11" s="39">
        <v>0.71373302742573541</v>
      </c>
      <c r="O11" s="92"/>
      <c r="P11" s="86"/>
      <c r="Q11" s="86"/>
      <c r="R11" s="43" t="s">
        <v>24</v>
      </c>
      <c r="S11" s="90">
        <v>6148.5480977441512</v>
      </c>
      <c r="T11" s="90">
        <v>6428.3210315645092</v>
      </c>
      <c r="U11" s="90">
        <v>16274.943984809894</v>
      </c>
      <c r="V11" s="90">
        <v>9403.7883311369478</v>
      </c>
      <c r="W11" s="90">
        <v>6840.5384842334179</v>
      </c>
      <c r="X11" s="90">
        <v>7346.5115560704626</v>
      </c>
      <c r="Y11" s="91">
        <v>6455.4350810488522</v>
      </c>
    </row>
    <row r="12" spans="1:25" x14ac:dyDescent="0.25">
      <c r="A12" s="35"/>
      <c r="B12" s="86" t="s">
        <v>60</v>
      </c>
      <c r="C12" s="86" t="s">
        <v>19</v>
      </c>
      <c r="D12" s="42" t="s">
        <v>23</v>
      </c>
      <c r="E12" s="27">
        <v>65.19353536561664</v>
      </c>
      <c r="F12" s="27">
        <v>63.437627293198986</v>
      </c>
      <c r="G12" s="27">
        <v>59.740384501945762</v>
      </c>
      <c r="H12" s="27">
        <v>60.698171303457194</v>
      </c>
      <c r="I12" s="27">
        <v>59.724755201958381</v>
      </c>
      <c r="J12" s="27">
        <v>57.733963471668389</v>
      </c>
      <c r="K12" s="39">
        <v>48.425338739790455</v>
      </c>
      <c r="O12" s="92"/>
      <c r="P12" s="86" t="s">
        <v>60</v>
      </c>
      <c r="Q12" s="86" t="s">
        <v>19</v>
      </c>
      <c r="R12" s="42" t="s">
        <v>23</v>
      </c>
      <c r="S12" s="90">
        <v>392454</v>
      </c>
      <c r="T12" s="90">
        <v>412703</v>
      </c>
      <c r="U12" s="90">
        <v>354463</v>
      </c>
      <c r="V12" s="90">
        <v>378688</v>
      </c>
      <c r="W12" s="90">
        <v>390361</v>
      </c>
      <c r="X12" s="90">
        <v>375280</v>
      </c>
      <c r="Y12" s="91">
        <v>342633</v>
      </c>
    </row>
    <row r="13" spans="1:25" x14ac:dyDescent="0.25">
      <c r="A13" s="35"/>
      <c r="B13" s="86"/>
      <c r="C13" s="86"/>
      <c r="D13" s="43" t="s">
        <v>24</v>
      </c>
      <c r="E13" s="27">
        <v>0.74647818883788164</v>
      </c>
      <c r="F13" s="27">
        <v>0.7430362599804593</v>
      </c>
      <c r="G13" s="27">
        <v>1.1632267138210159</v>
      </c>
      <c r="H13" s="27">
        <v>0.84025006156663806</v>
      </c>
      <c r="I13" s="27">
        <v>0.6175045876553179</v>
      </c>
      <c r="J13" s="27">
        <v>0.72595987663064765</v>
      </c>
      <c r="K13" s="39">
        <v>0.75413793005684604</v>
      </c>
      <c r="O13" s="92"/>
      <c r="P13" s="86"/>
      <c r="Q13" s="86"/>
      <c r="R13" s="43" t="s">
        <v>24</v>
      </c>
      <c r="S13" s="90">
        <v>10472.538742921359</v>
      </c>
      <c r="T13" s="90">
        <v>11030.463314581175</v>
      </c>
      <c r="U13" s="90">
        <v>12624.282751911509</v>
      </c>
      <c r="V13" s="90">
        <v>10555.167654809247</v>
      </c>
      <c r="W13" s="90">
        <v>9005.7990869287187</v>
      </c>
      <c r="X13" s="90">
        <v>8924.7355340742088</v>
      </c>
      <c r="Y13" s="91">
        <v>9180.8305075994904</v>
      </c>
    </row>
    <row r="14" spans="1:25" x14ac:dyDescent="0.25">
      <c r="A14" s="35"/>
      <c r="B14" s="86"/>
      <c r="C14" s="86" t="s">
        <v>21</v>
      </c>
      <c r="D14" s="42" t="s">
        <v>23</v>
      </c>
      <c r="E14" s="27">
        <v>28.881140151090683</v>
      </c>
      <c r="F14" s="27">
        <v>28.333867749750606</v>
      </c>
      <c r="G14" s="27">
        <v>31.090035643129081</v>
      </c>
      <c r="H14" s="27">
        <v>31.033531099246808</v>
      </c>
      <c r="I14" s="27">
        <v>32.323970578191961</v>
      </c>
      <c r="J14" s="27">
        <v>33.069596349327007</v>
      </c>
      <c r="K14" s="39">
        <v>33.431532769253678</v>
      </c>
      <c r="O14" s="92"/>
      <c r="P14" s="86"/>
      <c r="Q14" s="86" t="s">
        <v>21</v>
      </c>
      <c r="R14" s="42" t="s">
        <v>23</v>
      </c>
      <c r="S14" s="90">
        <v>198453</v>
      </c>
      <c r="T14" s="90">
        <v>222677</v>
      </c>
      <c r="U14" s="90">
        <v>243273</v>
      </c>
      <c r="V14" s="90">
        <v>250759</v>
      </c>
      <c r="W14" s="90">
        <v>269782</v>
      </c>
      <c r="X14" s="90">
        <v>275813</v>
      </c>
      <c r="Y14" s="91">
        <v>338970</v>
      </c>
    </row>
    <row r="15" spans="1:25" x14ac:dyDescent="0.25">
      <c r="A15" s="35"/>
      <c r="B15" s="86"/>
      <c r="C15" s="86"/>
      <c r="D15" s="43" t="s">
        <v>24</v>
      </c>
      <c r="E15" s="27">
        <v>0.67731750780399447</v>
      </c>
      <c r="F15" s="27">
        <v>0.68160229004560779</v>
      </c>
      <c r="G15" s="27">
        <v>0.88450175204378245</v>
      </c>
      <c r="H15" s="27">
        <v>0.70487118736530152</v>
      </c>
      <c r="I15" s="27">
        <v>0.55287323232147634</v>
      </c>
      <c r="J15" s="27">
        <v>0.56536292046837677</v>
      </c>
      <c r="K15" s="39">
        <v>0.6202694986787991</v>
      </c>
      <c r="O15" s="92"/>
      <c r="P15" s="86"/>
      <c r="Q15" s="86"/>
      <c r="R15" s="43" t="s">
        <v>24</v>
      </c>
      <c r="S15" s="90">
        <v>7165.2284737973141</v>
      </c>
      <c r="T15" s="90">
        <v>7703.678387539243</v>
      </c>
      <c r="U15" s="90">
        <v>13118.563314199353</v>
      </c>
      <c r="V15" s="90">
        <v>8108.8679954339577</v>
      </c>
      <c r="W15" s="90">
        <v>7023.3603302236361</v>
      </c>
      <c r="X15" s="90">
        <v>7392.6685957520376</v>
      </c>
      <c r="Y15" s="91">
        <v>9727.2634252066473</v>
      </c>
    </row>
    <row r="16" spans="1:25" x14ac:dyDescent="0.25">
      <c r="A16" s="35"/>
      <c r="B16" s="86" t="s">
        <v>61</v>
      </c>
      <c r="C16" s="86" t="s">
        <v>19</v>
      </c>
      <c r="D16" s="42" t="s">
        <v>23</v>
      </c>
      <c r="E16" s="27">
        <v>68.543237210730069</v>
      </c>
      <c r="F16" s="27">
        <v>65.848362485522756</v>
      </c>
      <c r="G16" s="27">
        <v>64.709943588448255</v>
      </c>
      <c r="H16" s="27">
        <v>62.983374018816903</v>
      </c>
      <c r="I16" s="27">
        <v>63.450032482331572</v>
      </c>
      <c r="J16" s="27">
        <v>62.96754284515572</v>
      </c>
      <c r="K16" s="39">
        <v>56.889287762072151</v>
      </c>
      <c r="O16" s="92"/>
      <c r="P16" s="86" t="s">
        <v>61</v>
      </c>
      <c r="Q16" s="86" t="s">
        <v>19</v>
      </c>
      <c r="R16" s="42" t="s">
        <v>23</v>
      </c>
      <c r="S16" s="90">
        <v>419791</v>
      </c>
      <c r="T16" s="90">
        <v>399691</v>
      </c>
      <c r="U16" s="90">
        <v>422708</v>
      </c>
      <c r="V16" s="90">
        <v>392690</v>
      </c>
      <c r="W16" s="90">
        <v>418998</v>
      </c>
      <c r="X16" s="90">
        <v>456254</v>
      </c>
      <c r="Y16" s="91">
        <v>433580</v>
      </c>
    </row>
    <row r="17" spans="1:25" x14ac:dyDescent="0.25">
      <c r="A17" s="35"/>
      <c r="B17" s="86"/>
      <c r="C17" s="86"/>
      <c r="D17" s="43" t="s">
        <v>24</v>
      </c>
      <c r="E17" s="27">
        <v>0.6622412782560525</v>
      </c>
      <c r="F17" s="27">
        <v>0.71140334473181699</v>
      </c>
      <c r="G17" s="27">
        <v>0.94636438552731728</v>
      </c>
      <c r="H17" s="27">
        <v>0.9196381130625918</v>
      </c>
      <c r="I17" s="27">
        <v>1.0034947541364718</v>
      </c>
      <c r="J17" s="27">
        <v>0.65768253854675496</v>
      </c>
      <c r="K17" s="39">
        <v>0.68199393210497194</v>
      </c>
      <c r="O17" s="92"/>
      <c r="P17" s="86"/>
      <c r="Q17" s="86"/>
      <c r="R17" s="43" t="s">
        <v>24</v>
      </c>
      <c r="S17" s="90">
        <v>12064.330814002187</v>
      </c>
      <c r="T17" s="90">
        <v>10188.986031116901</v>
      </c>
      <c r="U17" s="90">
        <v>15950.635804416015</v>
      </c>
      <c r="V17" s="90">
        <v>12750.738806522439</v>
      </c>
      <c r="W17" s="90">
        <v>9192.0960407153725</v>
      </c>
      <c r="X17" s="90">
        <v>10658.051543769836</v>
      </c>
      <c r="Y17" s="91">
        <v>10764.793227381137</v>
      </c>
    </row>
    <row r="18" spans="1:25" x14ac:dyDescent="0.25">
      <c r="A18" s="35"/>
      <c r="B18" s="86"/>
      <c r="C18" s="86" t="s">
        <v>21</v>
      </c>
      <c r="D18" s="42" t="s">
        <v>23</v>
      </c>
      <c r="E18" s="27">
        <v>32.412652706304975</v>
      </c>
      <c r="F18" s="27">
        <v>32.75479627417382</v>
      </c>
      <c r="G18" s="27">
        <v>34.359004085377073</v>
      </c>
      <c r="H18" s="27">
        <v>36.967273099013489</v>
      </c>
      <c r="I18" s="27">
        <v>37.897509042549395</v>
      </c>
      <c r="J18" s="27">
        <v>37.264272251104373</v>
      </c>
      <c r="K18" s="39">
        <v>37.473291578134344</v>
      </c>
      <c r="O18" s="92"/>
      <c r="P18" s="86"/>
      <c r="Q18" s="86" t="s">
        <v>21</v>
      </c>
      <c r="R18" s="42" t="s">
        <v>23</v>
      </c>
      <c r="S18" s="90">
        <v>227378</v>
      </c>
      <c r="T18" s="90">
        <v>229769</v>
      </c>
      <c r="U18" s="90">
        <v>272660</v>
      </c>
      <c r="V18" s="90">
        <v>296523</v>
      </c>
      <c r="W18" s="90">
        <v>318308</v>
      </c>
      <c r="X18" s="90">
        <v>343413</v>
      </c>
      <c r="Y18" s="91">
        <v>377947</v>
      </c>
    </row>
    <row r="19" spans="1:25" x14ac:dyDescent="0.25">
      <c r="A19" s="35"/>
      <c r="B19" s="86"/>
      <c r="C19" s="86"/>
      <c r="D19" s="43" t="s">
        <v>24</v>
      </c>
      <c r="E19" s="27">
        <v>0.73561874456751197</v>
      </c>
      <c r="F19" s="27">
        <v>0.75495675808470086</v>
      </c>
      <c r="G19" s="27">
        <v>0.8781300296726845</v>
      </c>
      <c r="H19" s="27">
        <v>0.93287704483829814</v>
      </c>
      <c r="I19" s="27">
        <v>0.55655186581035421</v>
      </c>
      <c r="J19" s="27">
        <v>0.62433330821336341</v>
      </c>
      <c r="K19" s="39">
        <v>0.66348543502232105</v>
      </c>
      <c r="O19" s="92"/>
      <c r="P19" s="86"/>
      <c r="Q19" s="86"/>
      <c r="R19" s="43" t="s">
        <v>24</v>
      </c>
      <c r="S19" s="90">
        <v>7542.5705400661482</v>
      </c>
      <c r="T19" s="90">
        <v>7814.9262237281382</v>
      </c>
      <c r="U19" s="90">
        <v>11332.009773240434</v>
      </c>
      <c r="V19" s="90">
        <v>12213.120180191698</v>
      </c>
      <c r="W19" s="90">
        <v>8346.3049754627627</v>
      </c>
      <c r="X19" s="90">
        <v>9140.5119732271487</v>
      </c>
      <c r="Y19" s="91">
        <v>10270.696775141962</v>
      </c>
    </row>
    <row r="20" spans="1:25" x14ac:dyDescent="0.25">
      <c r="A20" s="35"/>
      <c r="B20" s="86" t="s">
        <v>62</v>
      </c>
      <c r="C20" s="86" t="s">
        <v>19</v>
      </c>
      <c r="D20" s="42" t="s">
        <v>23</v>
      </c>
      <c r="E20" s="27">
        <v>72.928606852188594</v>
      </c>
      <c r="F20" s="27">
        <v>70.599540742643583</v>
      </c>
      <c r="G20" s="27">
        <v>67.644314028829925</v>
      </c>
      <c r="H20" s="27">
        <v>68.389944913824181</v>
      </c>
      <c r="I20" s="27">
        <v>68.235064339278978</v>
      </c>
      <c r="J20" s="27">
        <v>69.450095256546874</v>
      </c>
      <c r="K20" s="39">
        <v>60.201775361132036</v>
      </c>
      <c r="O20" s="92"/>
      <c r="P20" s="86" t="s">
        <v>62</v>
      </c>
      <c r="Q20" s="86" t="s">
        <v>19</v>
      </c>
      <c r="R20" s="42" t="s">
        <v>23</v>
      </c>
      <c r="S20" s="90">
        <v>454397</v>
      </c>
      <c r="T20" s="90">
        <v>450723</v>
      </c>
      <c r="U20" s="90">
        <v>432005</v>
      </c>
      <c r="V20" s="90">
        <v>478229</v>
      </c>
      <c r="W20" s="90">
        <v>450681</v>
      </c>
      <c r="X20" s="90">
        <v>473176</v>
      </c>
      <c r="Y20" s="91">
        <v>441096</v>
      </c>
    </row>
    <row r="21" spans="1:25" x14ac:dyDescent="0.25">
      <c r="A21" s="35"/>
      <c r="B21" s="86"/>
      <c r="C21" s="86"/>
      <c r="D21" s="43" t="s">
        <v>24</v>
      </c>
      <c r="E21" s="27">
        <v>0.65556303001564931</v>
      </c>
      <c r="F21" s="27">
        <v>0.70674804328816299</v>
      </c>
      <c r="G21" s="27">
        <v>1.0063343464956342</v>
      </c>
      <c r="H21" s="27">
        <v>0.85991202005984202</v>
      </c>
      <c r="I21" s="27">
        <v>0.58109172588656077</v>
      </c>
      <c r="J21" s="27">
        <v>0.59009290459572716</v>
      </c>
      <c r="K21" s="39">
        <v>0.72490181869399239</v>
      </c>
      <c r="O21" s="92"/>
      <c r="P21" s="86"/>
      <c r="Q21" s="86"/>
      <c r="R21" s="43" t="s">
        <v>24</v>
      </c>
      <c r="S21" s="90">
        <v>10555.125771768631</v>
      </c>
      <c r="T21" s="90">
        <v>12497.059147650505</v>
      </c>
      <c r="U21" s="90">
        <v>17839.768382661117</v>
      </c>
      <c r="V21" s="90">
        <v>23094.509808597148</v>
      </c>
      <c r="W21" s="90">
        <v>9729.3587478342979</v>
      </c>
      <c r="X21" s="90">
        <v>10769.246426339381</v>
      </c>
      <c r="Y21" s="91">
        <v>11568.264730483028</v>
      </c>
    </row>
    <row r="22" spans="1:25" x14ac:dyDescent="0.25">
      <c r="A22" s="35"/>
      <c r="B22" s="86"/>
      <c r="C22" s="86" t="s">
        <v>21</v>
      </c>
      <c r="D22" s="42" t="s">
        <v>23</v>
      </c>
      <c r="E22" s="27">
        <v>37.790519435446548</v>
      </c>
      <c r="F22" s="27">
        <v>38.881545807786964</v>
      </c>
      <c r="G22" s="27">
        <v>41.125714872237559</v>
      </c>
      <c r="H22" s="27">
        <v>39.356633978305126</v>
      </c>
      <c r="I22" s="27">
        <v>43.262804816609261</v>
      </c>
      <c r="J22" s="27">
        <v>45.568833657676379</v>
      </c>
      <c r="K22" s="39">
        <v>39.602910115982425</v>
      </c>
      <c r="O22" s="92"/>
      <c r="P22" s="86"/>
      <c r="Q22" s="86" t="s">
        <v>21</v>
      </c>
      <c r="R22" s="42" t="s">
        <v>23</v>
      </c>
      <c r="S22" s="90">
        <v>261329</v>
      </c>
      <c r="T22" s="90">
        <v>283282</v>
      </c>
      <c r="U22" s="90">
        <v>312525</v>
      </c>
      <c r="V22" s="90">
        <v>325159</v>
      </c>
      <c r="W22" s="90">
        <v>356370</v>
      </c>
      <c r="X22" s="90">
        <v>384256</v>
      </c>
      <c r="Y22" s="91">
        <v>377070</v>
      </c>
    </row>
    <row r="23" spans="1:25" x14ac:dyDescent="0.25">
      <c r="A23" s="35"/>
      <c r="B23" s="86"/>
      <c r="C23" s="86"/>
      <c r="D23" s="43" t="s">
        <v>24</v>
      </c>
      <c r="E23" s="27">
        <v>0.66397194997323328</v>
      </c>
      <c r="F23" s="27">
        <v>0.77374000471541216</v>
      </c>
      <c r="G23" s="27">
        <v>0.91639953129312413</v>
      </c>
      <c r="H23" s="27">
        <v>0.7773914033125443</v>
      </c>
      <c r="I23" s="27">
        <v>0.59304156097982597</v>
      </c>
      <c r="J23" s="27">
        <v>0.62548722186005934</v>
      </c>
      <c r="K23" s="39">
        <v>0.72636721555817052</v>
      </c>
      <c r="O23" s="92"/>
      <c r="P23" s="86"/>
      <c r="Q23" s="86"/>
      <c r="R23" s="43" t="s">
        <v>24</v>
      </c>
      <c r="S23" s="90">
        <v>7560.9321500494761</v>
      </c>
      <c r="T23" s="90">
        <v>9226.8991332192272</v>
      </c>
      <c r="U23" s="90">
        <v>16809.508793734247</v>
      </c>
      <c r="V23" s="90">
        <v>12453.828013019669</v>
      </c>
      <c r="W23" s="90">
        <v>9032.7502453677662</v>
      </c>
      <c r="X23" s="90">
        <v>10395.029994519309</v>
      </c>
      <c r="Y23" s="91">
        <v>10571.149189077376</v>
      </c>
    </row>
    <row r="24" spans="1:25" x14ac:dyDescent="0.25">
      <c r="A24" s="35"/>
      <c r="B24" s="86" t="s">
        <v>63</v>
      </c>
      <c r="C24" s="86" t="s">
        <v>19</v>
      </c>
      <c r="D24" s="42" t="s">
        <v>23</v>
      </c>
      <c r="E24" s="27">
        <v>72.750071313112102</v>
      </c>
      <c r="F24" s="27">
        <v>70.566159532187427</v>
      </c>
      <c r="G24" s="27">
        <v>70.777584696132436</v>
      </c>
      <c r="H24" s="27">
        <v>70.923567021271836</v>
      </c>
      <c r="I24" s="27">
        <v>71.539388416969899</v>
      </c>
      <c r="J24" s="27">
        <v>72.679660662458858</v>
      </c>
      <c r="K24" s="39">
        <v>64.942867254234656</v>
      </c>
      <c r="O24" s="92"/>
      <c r="P24" s="86" t="s">
        <v>63</v>
      </c>
      <c r="Q24" s="86" t="s">
        <v>19</v>
      </c>
      <c r="R24" s="42" t="s">
        <v>23</v>
      </c>
      <c r="S24" s="90">
        <v>428463</v>
      </c>
      <c r="T24" s="90">
        <v>446012</v>
      </c>
      <c r="U24" s="90">
        <v>479797</v>
      </c>
      <c r="V24" s="90">
        <v>476217</v>
      </c>
      <c r="W24" s="90">
        <v>477348</v>
      </c>
      <c r="X24" s="90">
        <v>507352</v>
      </c>
      <c r="Y24" s="91">
        <v>535841</v>
      </c>
    </row>
    <row r="25" spans="1:25" x14ac:dyDescent="0.25">
      <c r="A25" s="35"/>
      <c r="B25" s="86"/>
      <c r="C25" s="86"/>
      <c r="D25" s="43" t="s">
        <v>24</v>
      </c>
      <c r="E25" s="27">
        <v>0.72157024401379533</v>
      </c>
      <c r="F25" s="27">
        <v>0.78663003408449594</v>
      </c>
      <c r="G25" s="27">
        <v>1.0416492026674993</v>
      </c>
      <c r="H25" s="27">
        <v>0.87865457522117374</v>
      </c>
      <c r="I25" s="27">
        <v>0.60796604467599091</v>
      </c>
      <c r="J25" s="27">
        <v>0.5896220004250432</v>
      </c>
      <c r="K25" s="39">
        <v>0.62389420123474759</v>
      </c>
      <c r="O25" s="92"/>
      <c r="P25" s="86"/>
      <c r="Q25" s="86"/>
      <c r="R25" s="43" t="s">
        <v>24</v>
      </c>
      <c r="S25" s="90">
        <v>11113.889116853534</v>
      </c>
      <c r="T25" s="90">
        <v>12249.518514808842</v>
      </c>
      <c r="U25" s="90">
        <v>28341.047871447474</v>
      </c>
      <c r="V25" s="90">
        <v>14029.220755717752</v>
      </c>
      <c r="W25" s="90">
        <v>10322.899003932107</v>
      </c>
      <c r="X25" s="90">
        <v>11501.101124764831</v>
      </c>
      <c r="Y25" s="91">
        <v>12600.50216776213</v>
      </c>
    </row>
    <row r="26" spans="1:25" x14ac:dyDescent="0.25">
      <c r="A26" s="35"/>
      <c r="B26" s="86"/>
      <c r="C26" s="86" t="s">
        <v>21</v>
      </c>
      <c r="D26" s="42" t="s">
        <v>23</v>
      </c>
      <c r="E26" s="27">
        <v>41.111850112433771</v>
      </c>
      <c r="F26" s="27">
        <v>39.826968725850548</v>
      </c>
      <c r="G26" s="27">
        <v>43.044603685101528</v>
      </c>
      <c r="H26" s="27">
        <v>44.682267249890486</v>
      </c>
      <c r="I26" s="27">
        <v>46.939393900974835</v>
      </c>
      <c r="J26" s="27">
        <v>47.551617898406633</v>
      </c>
      <c r="K26" s="39">
        <v>44.333901746467099</v>
      </c>
      <c r="O26" s="92"/>
      <c r="P26" s="86"/>
      <c r="Q26" s="86" t="s">
        <v>21</v>
      </c>
      <c r="R26" s="42" t="s">
        <v>23</v>
      </c>
      <c r="S26" s="90">
        <v>272595</v>
      </c>
      <c r="T26" s="90">
        <v>287577</v>
      </c>
      <c r="U26" s="90">
        <v>337409</v>
      </c>
      <c r="V26" s="90">
        <v>341692</v>
      </c>
      <c r="W26" s="90">
        <v>370234</v>
      </c>
      <c r="X26" s="90">
        <v>384772</v>
      </c>
      <c r="Y26" s="91">
        <v>458096</v>
      </c>
    </row>
    <row r="27" spans="1:25" x14ac:dyDescent="0.25">
      <c r="A27" s="35"/>
      <c r="B27" s="86"/>
      <c r="C27" s="86"/>
      <c r="D27" s="43" t="s">
        <v>24</v>
      </c>
      <c r="E27" s="27">
        <v>0.75871216561025201</v>
      </c>
      <c r="F27" s="27">
        <v>0.78348723559181432</v>
      </c>
      <c r="G27" s="27">
        <v>1.0617811882150574</v>
      </c>
      <c r="H27" s="27">
        <v>0.74444463838647834</v>
      </c>
      <c r="I27" s="27">
        <v>0.62053929596832469</v>
      </c>
      <c r="J27" s="27">
        <v>0.64213557174010005</v>
      </c>
      <c r="K27" s="39">
        <v>0.63446625615741958</v>
      </c>
      <c r="O27" s="92"/>
      <c r="P27" s="86"/>
      <c r="Q27" s="86"/>
      <c r="R27" s="43" t="s">
        <v>24</v>
      </c>
      <c r="S27" s="90">
        <v>8549.5785536102503</v>
      </c>
      <c r="T27" s="90">
        <v>8893.252172118715</v>
      </c>
      <c r="U27" s="90">
        <v>20609.145083963762</v>
      </c>
      <c r="V27" s="90">
        <v>11092.967558016253</v>
      </c>
      <c r="W27" s="90">
        <v>9072.8618952881789</v>
      </c>
      <c r="X27" s="90">
        <v>9274.464676657306</v>
      </c>
      <c r="Y27" s="91">
        <v>11668.385390365225</v>
      </c>
    </row>
    <row r="28" spans="1:25" x14ac:dyDescent="0.25">
      <c r="A28" s="35"/>
      <c r="B28" s="86" t="s">
        <v>64</v>
      </c>
      <c r="C28" s="86" t="s">
        <v>19</v>
      </c>
      <c r="D28" s="42" t="s">
        <v>23</v>
      </c>
      <c r="E28" s="27">
        <v>75.386375206621963</v>
      </c>
      <c r="F28" s="27">
        <v>72.717711928428798</v>
      </c>
      <c r="G28" s="27">
        <v>72.261145101704074</v>
      </c>
      <c r="H28" s="27">
        <v>74.546673294470295</v>
      </c>
      <c r="I28" s="27">
        <v>75.477823282510798</v>
      </c>
      <c r="J28" s="27">
        <v>76.401358844306969</v>
      </c>
      <c r="K28" s="39">
        <v>70.808563353006932</v>
      </c>
      <c r="O28" s="92"/>
      <c r="P28" s="86" t="s">
        <v>64</v>
      </c>
      <c r="Q28" s="86" t="s">
        <v>19</v>
      </c>
      <c r="R28" s="42" t="s">
        <v>23</v>
      </c>
      <c r="S28" s="90">
        <v>479780</v>
      </c>
      <c r="T28" s="90">
        <v>463955</v>
      </c>
      <c r="U28" s="90">
        <v>494866</v>
      </c>
      <c r="V28" s="90">
        <v>494893</v>
      </c>
      <c r="W28" s="90">
        <v>533358</v>
      </c>
      <c r="X28" s="90">
        <v>565626</v>
      </c>
      <c r="Y28" s="91">
        <v>497285</v>
      </c>
    </row>
    <row r="29" spans="1:25" x14ac:dyDescent="0.25">
      <c r="A29" s="35"/>
      <c r="B29" s="86"/>
      <c r="C29" s="86"/>
      <c r="D29" s="43" t="s">
        <v>24</v>
      </c>
      <c r="E29" s="27">
        <v>0.70813030560159973</v>
      </c>
      <c r="F29" s="27">
        <v>0.70444202602754302</v>
      </c>
      <c r="G29" s="27">
        <v>1.1235476572702696</v>
      </c>
      <c r="H29" s="27">
        <v>0.88464981546511035</v>
      </c>
      <c r="I29" s="27">
        <v>0.59729785710722327</v>
      </c>
      <c r="J29" s="27">
        <v>0.5725696584894544</v>
      </c>
      <c r="K29" s="39">
        <v>1.7442463605471563</v>
      </c>
      <c r="O29" s="92"/>
      <c r="P29" s="86"/>
      <c r="Q29" s="86"/>
      <c r="R29" s="43" t="s">
        <v>24</v>
      </c>
      <c r="S29" s="90">
        <v>11974.989283121557</v>
      </c>
      <c r="T29" s="90">
        <v>12478.620630111242</v>
      </c>
      <c r="U29" s="90">
        <v>24618.816075462648</v>
      </c>
      <c r="V29" s="90">
        <v>19106.434232426182</v>
      </c>
      <c r="W29" s="90">
        <v>13262.729403530038</v>
      </c>
      <c r="X29" s="90">
        <v>13480.868886928753</v>
      </c>
      <c r="Y29" s="91">
        <v>40263.449668974143</v>
      </c>
    </row>
    <row r="30" spans="1:25" x14ac:dyDescent="0.25">
      <c r="A30" s="35"/>
      <c r="C30" s="86" t="s">
        <v>21</v>
      </c>
      <c r="D30" s="42" t="s">
        <v>23</v>
      </c>
      <c r="E30" s="27">
        <v>45.497141501023826</v>
      </c>
      <c r="F30" s="27">
        <v>45.671251615745327</v>
      </c>
      <c r="G30" s="27">
        <v>44.690737721468217</v>
      </c>
      <c r="H30" s="27">
        <v>48.478765202583951</v>
      </c>
      <c r="I30" s="27">
        <v>50.885146338519391</v>
      </c>
      <c r="J30" s="27">
        <v>52.42949454954595</v>
      </c>
      <c r="K30" s="39">
        <v>48.412184205667813</v>
      </c>
      <c r="O30" s="35"/>
      <c r="Q30" s="86" t="s">
        <v>21</v>
      </c>
      <c r="R30" s="42" t="s">
        <v>23</v>
      </c>
      <c r="S30" s="90">
        <v>299070</v>
      </c>
      <c r="T30" s="90">
        <v>315170</v>
      </c>
      <c r="U30" s="90">
        <v>325366</v>
      </c>
      <c r="V30" s="90">
        <v>372378</v>
      </c>
      <c r="W30" s="90">
        <v>400489</v>
      </c>
      <c r="X30" s="90">
        <v>426375</v>
      </c>
      <c r="Y30" s="91">
        <v>422177</v>
      </c>
    </row>
    <row r="31" spans="1:25" x14ac:dyDescent="0.25">
      <c r="A31" s="35"/>
      <c r="B31" s="86"/>
      <c r="C31" s="86"/>
      <c r="D31" s="43" t="s">
        <v>24</v>
      </c>
      <c r="E31" s="27">
        <v>0.8142361758411204</v>
      </c>
      <c r="F31" s="27">
        <v>0.84450436196369605</v>
      </c>
      <c r="G31" s="27">
        <v>1.2682580727356578</v>
      </c>
      <c r="H31" s="27">
        <v>1.0097384945214609</v>
      </c>
      <c r="I31" s="27">
        <v>0.6736998713185296</v>
      </c>
      <c r="J31" s="27">
        <v>0.74785993028683828</v>
      </c>
      <c r="K31" s="39">
        <v>0.8349480814606266</v>
      </c>
      <c r="O31" s="35"/>
      <c r="P31" s="86"/>
      <c r="Q31" s="86"/>
      <c r="R31" s="43" t="s">
        <v>24</v>
      </c>
      <c r="S31" s="90">
        <v>10117.770499752092</v>
      </c>
      <c r="T31" s="90">
        <v>10160.189949967471</v>
      </c>
      <c r="U31" s="90">
        <v>15896.175857584767</v>
      </c>
      <c r="V31" s="90">
        <v>17814.938453134935</v>
      </c>
      <c r="W31" s="90">
        <v>12497.729208209519</v>
      </c>
      <c r="X31" s="90">
        <v>14505.232414389347</v>
      </c>
      <c r="Y31" s="91">
        <v>39147.984213252428</v>
      </c>
    </row>
    <row r="32" spans="1:25" x14ac:dyDescent="0.25">
      <c r="A32" s="35"/>
      <c r="B32" s="86" t="s">
        <v>65</v>
      </c>
      <c r="C32" s="86" t="s">
        <v>19</v>
      </c>
      <c r="D32" s="42" t="s">
        <v>23</v>
      </c>
      <c r="E32" s="27">
        <v>76.80993146586458</v>
      </c>
      <c r="F32" s="27">
        <v>76.060425283901495</v>
      </c>
      <c r="G32" s="27">
        <v>78.027797092164789</v>
      </c>
      <c r="H32" s="27">
        <v>77.524302657717499</v>
      </c>
      <c r="I32" s="27">
        <v>78.691883282601765</v>
      </c>
      <c r="J32" s="27">
        <v>79.335480325844358</v>
      </c>
      <c r="K32" s="39">
        <v>72.753878222532435</v>
      </c>
      <c r="O32" s="35"/>
      <c r="P32" s="86" t="s">
        <v>65</v>
      </c>
      <c r="Q32" s="86" t="s">
        <v>19</v>
      </c>
      <c r="R32" s="42" t="s">
        <v>23</v>
      </c>
      <c r="S32" s="90">
        <v>481364</v>
      </c>
      <c r="T32" s="90">
        <v>498516</v>
      </c>
      <c r="U32" s="90">
        <v>499374</v>
      </c>
      <c r="V32" s="90">
        <v>527618</v>
      </c>
      <c r="W32" s="90">
        <v>550397</v>
      </c>
      <c r="X32" s="90">
        <v>560191</v>
      </c>
      <c r="Y32" s="91">
        <v>539948</v>
      </c>
    </row>
    <row r="33" spans="1:25" x14ac:dyDescent="0.25">
      <c r="A33" s="35"/>
      <c r="B33" s="86"/>
      <c r="C33" s="86"/>
      <c r="D33" s="43" t="s">
        <v>24</v>
      </c>
      <c r="E33" s="27">
        <v>0.7519023624659873</v>
      </c>
      <c r="F33" s="27">
        <v>0.72935535868082002</v>
      </c>
      <c r="G33" s="27">
        <v>1.0658750702408313</v>
      </c>
      <c r="H33" s="27">
        <v>0.79907578572737292</v>
      </c>
      <c r="I33" s="27">
        <v>0.5866605224025071</v>
      </c>
      <c r="J33" s="27">
        <v>0.70699519966004143</v>
      </c>
      <c r="K33" s="39">
        <v>0.64486172923588181</v>
      </c>
      <c r="O33" s="35"/>
      <c r="P33" s="86"/>
      <c r="Q33" s="86"/>
      <c r="R33" s="43" t="s">
        <v>24</v>
      </c>
      <c r="S33" s="90">
        <v>13320.874735660584</v>
      </c>
      <c r="T33" s="90">
        <v>13423.063371406877</v>
      </c>
      <c r="U33" s="90">
        <v>25178.992995353528</v>
      </c>
      <c r="V33" s="90">
        <v>21863.292434887298</v>
      </c>
      <c r="W33" s="90">
        <v>12743.599598118073</v>
      </c>
      <c r="X33" s="90">
        <v>15173.714635427295</v>
      </c>
      <c r="Y33" s="91">
        <v>12350.925026650188</v>
      </c>
    </row>
    <row r="34" spans="1:25" x14ac:dyDescent="0.25">
      <c r="A34" s="35"/>
      <c r="C34" s="86" t="s">
        <v>21</v>
      </c>
      <c r="D34" s="42" t="s">
        <v>23</v>
      </c>
      <c r="E34" s="27">
        <v>50.576183984534453</v>
      </c>
      <c r="F34" s="27">
        <v>50.09334227371145</v>
      </c>
      <c r="G34" s="27">
        <v>50.16814173371845</v>
      </c>
      <c r="H34" s="27">
        <v>52.477323281064834</v>
      </c>
      <c r="I34" s="27">
        <v>54.236278545890706</v>
      </c>
      <c r="J34" s="27">
        <v>58.354949991977321</v>
      </c>
      <c r="K34" s="39">
        <v>53.168393036550476</v>
      </c>
      <c r="O34" s="35"/>
      <c r="Q34" s="86" t="s">
        <v>21</v>
      </c>
      <c r="R34" s="42" t="s">
        <v>23</v>
      </c>
      <c r="S34" s="90">
        <v>328333</v>
      </c>
      <c r="T34" s="90">
        <v>339171</v>
      </c>
      <c r="U34" s="90">
        <v>346853</v>
      </c>
      <c r="V34" s="90">
        <v>381719</v>
      </c>
      <c r="W34" s="90">
        <v>400632</v>
      </c>
      <c r="X34" s="90">
        <v>436425</v>
      </c>
      <c r="Y34" s="91">
        <v>452471</v>
      </c>
    </row>
    <row r="35" spans="1:25" x14ac:dyDescent="0.25">
      <c r="A35" s="35"/>
      <c r="B35" s="86"/>
      <c r="C35" s="86"/>
      <c r="D35" s="43" t="s">
        <v>24</v>
      </c>
      <c r="E35" s="27">
        <v>0.82401065524738604</v>
      </c>
      <c r="F35" s="27">
        <v>0.8071905779478652</v>
      </c>
      <c r="G35" s="27">
        <v>1.3109906340548956</v>
      </c>
      <c r="H35" s="27">
        <v>1.1322086590085596</v>
      </c>
      <c r="I35" s="27">
        <v>0.6075242486852257</v>
      </c>
      <c r="J35" s="27">
        <v>0.72475188754847608</v>
      </c>
      <c r="K35" s="39">
        <v>0.83084462819537253</v>
      </c>
      <c r="O35" s="35"/>
      <c r="P35" s="86"/>
      <c r="Q35" s="86"/>
      <c r="R35" s="43" t="s">
        <v>24</v>
      </c>
      <c r="S35" s="90">
        <v>9720.5190877539317</v>
      </c>
      <c r="T35" s="90">
        <v>10349.518877026063</v>
      </c>
      <c r="U35" s="90">
        <v>15303.34651132279</v>
      </c>
      <c r="V35" s="90">
        <v>15234.363544806474</v>
      </c>
      <c r="W35" s="90">
        <v>9680.0995923487717</v>
      </c>
      <c r="X35" s="90">
        <v>11378.682781769132</v>
      </c>
      <c r="Y35" s="91">
        <v>13235.116459954725</v>
      </c>
    </row>
    <row r="36" spans="1:25" x14ac:dyDescent="0.25">
      <c r="A36" s="35"/>
      <c r="B36" s="88" t="s">
        <v>66</v>
      </c>
      <c r="C36" s="86" t="s">
        <v>19</v>
      </c>
      <c r="D36" s="42" t="s">
        <v>23</v>
      </c>
      <c r="E36" s="27">
        <v>78.631253587380328</v>
      </c>
      <c r="F36" s="27">
        <v>78.141847399858932</v>
      </c>
      <c r="G36" s="27">
        <v>77.59745824966943</v>
      </c>
      <c r="H36" s="27">
        <v>77.572645870742846</v>
      </c>
      <c r="I36" s="27">
        <v>79.244396892698902</v>
      </c>
      <c r="J36" s="27">
        <v>82.175322108924192</v>
      </c>
      <c r="K36" s="39">
        <v>77.249787315788026</v>
      </c>
      <c r="O36" s="35"/>
      <c r="P36" s="88" t="s">
        <v>66</v>
      </c>
      <c r="Q36" s="86" t="s">
        <v>19</v>
      </c>
      <c r="R36" s="42" t="s">
        <v>23</v>
      </c>
      <c r="S36" s="90">
        <v>476735</v>
      </c>
      <c r="T36" s="90">
        <v>475272</v>
      </c>
      <c r="U36" s="90">
        <v>507028</v>
      </c>
      <c r="V36" s="90">
        <v>515810</v>
      </c>
      <c r="W36" s="90">
        <v>539942</v>
      </c>
      <c r="X36" s="90">
        <v>561384</v>
      </c>
      <c r="Y36" s="91">
        <v>562981</v>
      </c>
    </row>
    <row r="37" spans="1:25" x14ac:dyDescent="0.25">
      <c r="A37" s="35"/>
      <c r="B37" s="86"/>
      <c r="C37" s="86"/>
      <c r="D37" s="43" t="s">
        <v>24</v>
      </c>
      <c r="E37" s="27">
        <v>0.72371308840147675</v>
      </c>
      <c r="F37" s="27">
        <v>0.92245216392263185</v>
      </c>
      <c r="G37" s="27">
        <v>1.1040098060907928</v>
      </c>
      <c r="H37" s="27">
        <v>0.99118563109289204</v>
      </c>
      <c r="I37" s="27">
        <v>0.61014047304537034</v>
      </c>
      <c r="J37" s="27">
        <v>0.57928265645983257</v>
      </c>
      <c r="K37" s="39">
        <v>0.76729357930313391</v>
      </c>
      <c r="O37" s="35"/>
      <c r="P37" s="86"/>
      <c r="Q37" s="86"/>
      <c r="R37" s="43" t="s">
        <v>24</v>
      </c>
      <c r="S37" s="90">
        <v>13122.199242889663</v>
      </c>
      <c r="T37" s="90">
        <v>14989.38117634618</v>
      </c>
      <c r="U37" s="90">
        <v>23585.194879118353</v>
      </c>
      <c r="V37" s="90">
        <v>18062.973672265867</v>
      </c>
      <c r="W37" s="90">
        <v>13853.179473624747</v>
      </c>
      <c r="X37" s="90">
        <v>13481.114470461553</v>
      </c>
      <c r="Y37" s="91">
        <v>15939.517988411284</v>
      </c>
    </row>
    <row r="38" spans="1:25" x14ac:dyDescent="0.25">
      <c r="A38" s="35"/>
      <c r="C38" s="86" t="s">
        <v>21</v>
      </c>
      <c r="D38" s="42" t="s">
        <v>23</v>
      </c>
      <c r="E38" s="27">
        <v>54.8045978511391</v>
      </c>
      <c r="F38" s="27">
        <v>53.401270856418229</v>
      </c>
      <c r="G38" s="27">
        <v>53.308235840947248</v>
      </c>
      <c r="H38" s="27">
        <v>56.412005152961839</v>
      </c>
      <c r="I38" s="27">
        <v>60.478929970513008</v>
      </c>
      <c r="J38" s="27">
        <v>62.68535036869428</v>
      </c>
      <c r="K38" s="39">
        <v>59.327417804364181</v>
      </c>
      <c r="O38" s="35"/>
      <c r="Q38" s="86" t="s">
        <v>21</v>
      </c>
      <c r="R38" s="42" t="s">
        <v>23</v>
      </c>
      <c r="S38" s="90">
        <v>335990</v>
      </c>
      <c r="T38" s="90">
        <v>350362</v>
      </c>
      <c r="U38" s="90">
        <v>357831</v>
      </c>
      <c r="V38" s="90">
        <v>379659</v>
      </c>
      <c r="W38" s="90">
        <v>427026</v>
      </c>
      <c r="X38" s="90">
        <v>445197</v>
      </c>
      <c r="Y38" s="91">
        <v>476449</v>
      </c>
    </row>
    <row r="39" spans="1:25" x14ac:dyDescent="0.25">
      <c r="A39" s="35"/>
      <c r="B39" s="86"/>
      <c r="C39" s="86"/>
      <c r="D39" s="43" t="s">
        <v>24</v>
      </c>
      <c r="E39" s="27">
        <v>0.92096327339325468</v>
      </c>
      <c r="F39" s="27">
        <v>1.2368198702483073</v>
      </c>
      <c r="G39" s="27">
        <v>1.2756888487694902</v>
      </c>
      <c r="H39" s="27">
        <v>1.0162033400267012</v>
      </c>
      <c r="I39" s="27">
        <v>0.68974154382177044</v>
      </c>
      <c r="J39" s="27">
        <v>0.75089836927059639</v>
      </c>
      <c r="K39" s="39">
        <v>0.71273340290946741</v>
      </c>
      <c r="O39" s="35"/>
      <c r="P39" s="86"/>
      <c r="Q39" s="86"/>
      <c r="R39" s="43" t="s">
        <v>24</v>
      </c>
      <c r="S39" s="90">
        <v>10795.623671734571</v>
      </c>
      <c r="T39" s="90">
        <v>12875.871911352722</v>
      </c>
      <c r="U39" s="90">
        <v>16984.125999176715</v>
      </c>
      <c r="V39" s="90">
        <v>15581.061223398714</v>
      </c>
      <c r="W39" s="90">
        <v>11440.538536273189</v>
      </c>
      <c r="X39" s="90">
        <v>12784.794711549683</v>
      </c>
      <c r="Y39" s="91">
        <v>11742.886824701587</v>
      </c>
    </row>
    <row r="40" spans="1:25" x14ac:dyDescent="0.25">
      <c r="A40" s="35"/>
      <c r="B40" s="88" t="s">
        <v>67</v>
      </c>
      <c r="C40" s="86" t="s">
        <v>19</v>
      </c>
      <c r="D40" s="42" t="s">
        <v>23</v>
      </c>
      <c r="E40" s="27">
        <v>78.061602184813694</v>
      </c>
      <c r="F40" s="27">
        <v>76.41106254175763</v>
      </c>
      <c r="G40" s="27">
        <v>77.009464352120901</v>
      </c>
      <c r="H40" s="27">
        <v>80.027522950159323</v>
      </c>
      <c r="I40" s="27">
        <v>80.081050169959369</v>
      </c>
      <c r="J40" s="27">
        <v>82.361193181561887</v>
      </c>
      <c r="K40" s="39">
        <v>77.75453355246664</v>
      </c>
      <c r="O40" s="35"/>
      <c r="P40" s="88" t="s">
        <v>67</v>
      </c>
      <c r="Q40" s="86" t="s">
        <v>19</v>
      </c>
      <c r="R40" s="42" t="s">
        <v>23</v>
      </c>
      <c r="S40" s="90">
        <v>437611</v>
      </c>
      <c r="T40" s="90">
        <v>470048</v>
      </c>
      <c r="U40" s="90">
        <v>478362</v>
      </c>
      <c r="V40" s="90">
        <v>510586</v>
      </c>
      <c r="W40" s="90">
        <v>501333</v>
      </c>
      <c r="X40" s="90">
        <v>547767</v>
      </c>
      <c r="Y40" s="91">
        <v>558262</v>
      </c>
    </row>
    <row r="41" spans="1:25" x14ac:dyDescent="0.25">
      <c r="A41" s="35"/>
      <c r="B41" s="86"/>
      <c r="C41" s="86"/>
      <c r="D41" s="43" t="s">
        <v>24</v>
      </c>
      <c r="E41" s="27">
        <v>0.80162679952314708</v>
      </c>
      <c r="F41" s="27">
        <v>1.0968457936364517</v>
      </c>
      <c r="G41" s="27">
        <v>1.3185777653727688</v>
      </c>
      <c r="H41" s="27">
        <v>0.81276771988417396</v>
      </c>
      <c r="I41" s="27">
        <v>0.64841732233018312</v>
      </c>
      <c r="J41" s="27">
        <v>0.79725939512754662</v>
      </c>
      <c r="K41" s="39">
        <v>0.7657834362848549</v>
      </c>
      <c r="O41" s="35"/>
      <c r="P41" s="86"/>
      <c r="Q41" s="86"/>
      <c r="R41" s="43" t="s">
        <v>24</v>
      </c>
      <c r="S41" s="90">
        <v>13568.309558723358</v>
      </c>
      <c r="T41" s="90">
        <v>16355.012395655676</v>
      </c>
      <c r="U41" s="90">
        <v>25289.739357407023</v>
      </c>
      <c r="V41" s="90">
        <v>16840.130291252572</v>
      </c>
      <c r="W41" s="90">
        <v>11773.16179115858</v>
      </c>
      <c r="X41" s="90">
        <v>22160.405997761685</v>
      </c>
      <c r="Y41" s="91">
        <v>15255.688431352364</v>
      </c>
    </row>
    <row r="42" spans="1:25" x14ac:dyDescent="0.25">
      <c r="A42" s="35"/>
      <c r="C42" s="86" t="s">
        <v>21</v>
      </c>
      <c r="D42" s="42" t="s">
        <v>23</v>
      </c>
      <c r="E42" s="27">
        <v>57.100708005158253</v>
      </c>
      <c r="F42" s="27">
        <v>54.997847110256238</v>
      </c>
      <c r="G42" s="27">
        <v>55.490597306902814</v>
      </c>
      <c r="H42" s="27">
        <v>61.284413185499062</v>
      </c>
      <c r="I42" s="27">
        <v>62.136688021121344</v>
      </c>
      <c r="J42" s="27">
        <v>64.937552887485822</v>
      </c>
      <c r="K42" s="39">
        <v>63.743054775605671</v>
      </c>
      <c r="O42" s="35"/>
      <c r="Q42" s="86" t="s">
        <v>21</v>
      </c>
      <c r="R42" s="42" t="s">
        <v>23</v>
      </c>
      <c r="S42" s="90">
        <v>341392</v>
      </c>
      <c r="T42" s="90">
        <v>349981</v>
      </c>
      <c r="U42" s="90">
        <v>345212</v>
      </c>
      <c r="V42" s="90">
        <v>401780</v>
      </c>
      <c r="W42" s="90">
        <v>403392</v>
      </c>
      <c r="X42" s="90">
        <v>427443</v>
      </c>
      <c r="Y42" s="91">
        <v>482417</v>
      </c>
    </row>
    <row r="43" spans="1:25" x14ac:dyDescent="0.25">
      <c r="A43" s="35"/>
      <c r="B43" s="88"/>
      <c r="C43" s="86"/>
      <c r="D43" s="43" t="s">
        <v>24</v>
      </c>
      <c r="E43" s="27">
        <v>1.0032455880345088</v>
      </c>
      <c r="F43" s="27">
        <v>1.1804117732768264</v>
      </c>
      <c r="G43" s="27">
        <v>1.4962697101504328</v>
      </c>
      <c r="H43" s="27">
        <v>1.1698229813244552</v>
      </c>
      <c r="I43" s="27">
        <v>0.83091195685304897</v>
      </c>
      <c r="J43" s="27">
        <v>1.0664983389604739</v>
      </c>
      <c r="K43" s="39">
        <v>0.83932510048926512</v>
      </c>
      <c r="O43" s="35"/>
      <c r="P43" s="88"/>
      <c r="Q43" s="86"/>
      <c r="R43" s="43" t="s">
        <v>24</v>
      </c>
      <c r="S43" s="90">
        <v>12075.713713908099</v>
      </c>
      <c r="T43" s="90">
        <v>15598.284706344866</v>
      </c>
      <c r="U43" s="90">
        <v>15242.310626178147</v>
      </c>
      <c r="V43" s="90">
        <v>18474.210631141541</v>
      </c>
      <c r="W43" s="90">
        <v>11988.523539825472</v>
      </c>
      <c r="X43" s="90">
        <v>17510.556646613641</v>
      </c>
      <c r="Y43" s="91">
        <v>15203.474978154121</v>
      </c>
    </row>
    <row r="44" spans="1:25" x14ac:dyDescent="0.25">
      <c r="A44" s="35"/>
      <c r="B44" s="88" t="s">
        <v>68</v>
      </c>
      <c r="C44" s="86" t="s">
        <v>19</v>
      </c>
      <c r="D44" s="42" t="s">
        <v>23</v>
      </c>
      <c r="E44" s="27">
        <v>81.314889816140493</v>
      </c>
      <c r="F44" s="27">
        <v>82.031953855093477</v>
      </c>
      <c r="G44" s="27">
        <v>79.740156113325725</v>
      </c>
      <c r="H44" s="27">
        <v>84.587642214664299</v>
      </c>
      <c r="I44" s="27">
        <v>85.104761137219541</v>
      </c>
      <c r="J44" s="27">
        <v>85.137114404701535</v>
      </c>
      <c r="K44" s="39">
        <v>85.643778883148798</v>
      </c>
      <c r="O44" s="35"/>
      <c r="P44" s="88" t="s">
        <v>68</v>
      </c>
      <c r="Q44" s="86" t="s">
        <v>19</v>
      </c>
      <c r="R44" s="42" t="s">
        <v>23</v>
      </c>
      <c r="S44" s="90">
        <v>437888</v>
      </c>
      <c r="T44" s="90">
        <v>461634</v>
      </c>
      <c r="U44" s="90">
        <v>477685</v>
      </c>
      <c r="V44" s="90">
        <v>489957</v>
      </c>
      <c r="W44" s="90">
        <v>506878</v>
      </c>
      <c r="X44" s="90">
        <v>512104</v>
      </c>
      <c r="Y44" s="91">
        <v>553377</v>
      </c>
    </row>
    <row r="45" spans="1:25" x14ac:dyDescent="0.25">
      <c r="A45" s="35"/>
      <c r="B45" s="88"/>
      <c r="C45" s="86"/>
      <c r="D45" s="43" t="s">
        <v>24</v>
      </c>
      <c r="E45" s="27">
        <v>0.82584392573536847</v>
      </c>
      <c r="F45" s="27">
        <v>0.98094656319467954</v>
      </c>
      <c r="G45" s="27">
        <v>1.3903825673625618</v>
      </c>
      <c r="H45" s="27">
        <v>0.82109341862645602</v>
      </c>
      <c r="I45" s="27">
        <v>0.73995852174801113</v>
      </c>
      <c r="J45" s="27">
        <v>0.67417155087669045</v>
      </c>
      <c r="K45" s="39">
        <v>0.70716022584504667</v>
      </c>
      <c r="O45" s="35"/>
      <c r="P45" s="88"/>
      <c r="Q45" s="86"/>
      <c r="R45" s="43" t="s">
        <v>24</v>
      </c>
      <c r="S45" s="90">
        <v>19847.132467079362</v>
      </c>
      <c r="T45" s="90">
        <v>22138.912938169564</v>
      </c>
      <c r="U45" s="90">
        <v>32642.163917892616</v>
      </c>
      <c r="V45" s="90">
        <v>22425.787134522103</v>
      </c>
      <c r="W45" s="90">
        <v>19984.536138085037</v>
      </c>
      <c r="X45" s="90">
        <v>19363.57962217688</v>
      </c>
      <c r="Y45" s="91">
        <v>18272.350660179072</v>
      </c>
    </row>
    <row r="46" spans="1:25" x14ac:dyDescent="0.25">
      <c r="A46" s="35"/>
      <c r="C46" s="86" t="s">
        <v>21</v>
      </c>
      <c r="D46" s="42" t="s">
        <v>23</v>
      </c>
      <c r="E46" s="27">
        <v>62.48589194932952</v>
      </c>
      <c r="F46" s="27">
        <v>60.820172446328257</v>
      </c>
      <c r="G46" s="27">
        <v>62.036748958092147</v>
      </c>
      <c r="H46" s="27">
        <v>67.535813098985884</v>
      </c>
      <c r="I46" s="27">
        <v>68.571011390811492</v>
      </c>
      <c r="J46" s="27">
        <v>72.09030375920868</v>
      </c>
      <c r="K46" s="39">
        <v>75.259727384597952</v>
      </c>
      <c r="O46" s="35"/>
      <c r="Q46" s="86" t="s">
        <v>21</v>
      </c>
      <c r="R46" s="42" t="s">
        <v>23</v>
      </c>
      <c r="S46" s="90">
        <v>321663</v>
      </c>
      <c r="T46" s="90">
        <v>335197</v>
      </c>
      <c r="U46" s="90">
        <v>342959</v>
      </c>
      <c r="V46" s="90">
        <v>368341</v>
      </c>
      <c r="W46" s="90">
        <v>385090</v>
      </c>
      <c r="X46" s="90">
        <v>411193</v>
      </c>
      <c r="Y46" s="91">
        <v>478256</v>
      </c>
    </row>
    <row r="47" spans="1:25" x14ac:dyDescent="0.25">
      <c r="A47" s="35"/>
      <c r="B47" s="88"/>
      <c r="C47" s="88"/>
      <c r="D47" s="43" t="s">
        <v>24</v>
      </c>
      <c r="E47" s="27">
        <v>1.1224135373072561</v>
      </c>
      <c r="F47" s="27">
        <v>1.6177160708648837</v>
      </c>
      <c r="G47" s="27">
        <v>1.6350000253847905</v>
      </c>
      <c r="H47" s="27">
        <v>1.1287297538029186</v>
      </c>
      <c r="I47" s="27">
        <v>1.068453645278223</v>
      </c>
      <c r="J47" s="27">
        <v>0.92705239130636885</v>
      </c>
      <c r="K47" s="39">
        <v>0.9353642596693672</v>
      </c>
      <c r="O47" s="35"/>
      <c r="P47" s="88"/>
      <c r="Q47" s="88"/>
      <c r="R47" s="43" t="s">
        <v>24</v>
      </c>
      <c r="S47" s="90">
        <v>17243.215835289251</v>
      </c>
      <c r="T47" s="90">
        <v>18087.844117899778</v>
      </c>
      <c r="U47" s="90">
        <v>21530.826642637116</v>
      </c>
      <c r="V47" s="90">
        <v>19968.858225211981</v>
      </c>
      <c r="W47" s="90">
        <v>16720.507603124304</v>
      </c>
      <c r="X47" s="90">
        <v>17937.64088675817</v>
      </c>
      <c r="Y47" s="91">
        <v>16630.266890353523</v>
      </c>
    </row>
    <row r="48" spans="1:25" x14ac:dyDescent="0.25">
      <c r="A48" s="35"/>
      <c r="B48" s="37" t="s">
        <v>20</v>
      </c>
      <c r="C48" s="86" t="s">
        <v>19</v>
      </c>
      <c r="D48" s="42" t="s">
        <v>23</v>
      </c>
      <c r="E48" s="27">
        <f>+'7'!E16</f>
        <v>72.627148305066157</v>
      </c>
      <c r="F48" s="27">
        <f>+'7'!F16</f>
        <v>70.737382609415548</v>
      </c>
      <c r="G48" s="27">
        <f>+'7'!G16</f>
        <v>70.125386854437778</v>
      </c>
      <c r="H48" s="27">
        <f>+'7'!H16</f>
        <v>70.72161107963052</v>
      </c>
      <c r="I48" s="27">
        <f>+'7'!I16</f>
        <v>70.991723894671566</v>
      </c>
      <c r="J48" s="27">
        <f>+'7'!J16</f>
        <v>71.573115505661605</v>
      </c>
      <c r="K48" s="28">
        <f>+'7'!K16</f>
        <v>65.849551588663928</v>
      </c>
      <c r="O48" s="35"/>
      <c r="P48" s="37" t="s">
        <v>20</v>
      </c>
      <c r="Q48" s="86" t="s">
        <v>19</v>
      </c>
      <c r="R48" s="42" t="s">
        <v>23</v>
      </c>
      <c r="S48" s="90">
        <f>+'7'!R16</f>
        <v>4303680</v>
      </c>
      <c r="T48" s="90">
        <f>+'7'!S16</f>
        <v>4332033</v>
      </c>
      <c r="U48" s="90">
        <f>+'7'!T16</f>
        <v>4396495</v>
      </c>
      <c r="V48" s="90">
        <f>+'7'!U16</f>
        <v>4499270</v>
      </c>
      <c r="W48" s="90">
        <f>+'7'!V16</f>
        <v>4600936</v>
      </c>
      <c r="X48" s="90">
        <f>+'7'!W16</f>
        <v>4792840</v>
      </c>
      <c r="Y48" s="93">
        <f>+'7'!X16</f>
        <v>4693571</v>
      </c>
    </row>
    <row r="49" spans="1:25" x14ac:dyDescent="0.25">
      <c r="A49" s="35"/>
      <c r="B49" s="88"/>
      <c r="C49" s="86"/>
      <c r="D49" s="43" t="s">
        <v>24</v>
      </c>
      <c r="E49" s="27">
        <f>+'7'!E17</f>
        <v>0.2485146404093134</v>
      </c>
      <c r="F49" s="27">
        <f>+'7'!F17</f>
        <v>0.3032614876178748</v>
      </c>
      <c r="G49" s="27">
        <f>+'7'!G17</f>
        <v>0.42193448729261634</v>
      </c>
      <c r="H49" s="27">
        <f>+'7'!H17</f>
        <v>0.27694782501181903</v>
      </c>
      <c r="I49" s="27">
        <f>+'7'!I17</f>
        <v>0.23475762516352816</v>
      </c>
      <c r="J49" s="27">
        <f>+'7'!J17</f>
        <v>0.24469964972575159</v>
      </c>
      <c r="K49" s="28">
        <f>+'7'!K17</f>
        <v>0.32340019367996636</v>
      </c>
      <c r="O49" s="35"/>
      <c r="P49" s="88"/>
      <c r="Q49" s="86"/>
      <c r="R49" s="43" t="s">
        <v>24</v>
      </c>
      <c r="S49" s="90">
        <f>+'7'!R17</f>
        <v>39809.208162401927</v>
      </c>
      <c r="T49" s="90">
        <f>+'7'!S17</f>
        <v>50202.871281311687</v>
      </c>
      <c r="U49" s="90">
        <f>+'7'!T17</f>
        <v>127287.8663215272</v>
      </c>
      <c r="V49" s="90">
        <f>+'7'!U17</f>
        <v>85362.960404305166</v>
      </c>
      <c r="W49" s="90">
        <f>+'7'!V17</f>
        <v>47839.770313045374</v>
      </c>
      <c r="X49" s="90">
        <f>+'7'!W17</f>
        <v>52103.992930717934</v>
      </c>
      <c r="Y49" s="93">
        <f>+'7'!X17</f>
        <v>68072.183773591838</v>
      </c>
    </row>
    <row r="50" spans="1:25" x14ac:dyDescent="0.25">
      <c r="A50" s="35"/>
      <c r="C50" s="86" t="s">
        <v>21</v>
      </c>
      <c r="D50" s="42" t="s">
        <v>23</v>
      </c>
      <c r="E50" s="27">
        <f>+'7'!E18</f>
        <v>43.249874344808994</v>
      </c>
      <c r="F50" s="27">
        <f>+'7'!F18</f>
        <v>42.343929003512756</v>
      </c>
      <c r="G50" s="27">
        <f>+'7'!G18</f>
        <v>43.469243739049659</v>
      </c>
      <c r="H50" s="27">
        <f>+'7'!H18</f>
        <v>45.577659334473722</v>
      </c>
      <c r="I50" s="27">
        <f>+'7'!I18</f>
        <v>47.402120818970033</v>
      </c>
      <c r="J50" s="27">
        <f>+'7'!J18</f>
        <v>48.881137637932511</v>
      </c>
      <c r="K50" s="28">
        <f>+'7'!K18</f>
        <v>46.660325235210756</v>
      </c>
      <c r="O50" s="35"/>
      <c r="Q50" s="86" t="s">
        <v>21</v>
      </c>
      <c r="R50" s="42" t="s">
        <v>23</v>
      </c>
      <c r="S50" s="90">
        <f>+'7'!R18</f>
        <v>2794002</v>
      </c>
      <c r="T50" s="90">
        <f>+'7'!S18</f>
        <v>2901478</v>
      </c>
      <c r="U50" s="90">
        <f>+'7'!T18</f>
        <v>3096592</v>
      </c>
      <c r="V50" s="90">
        <f>+'7'!U18</f>
        <v>3329510</v>
      </c>
      <c r="W50" s="90">
        <f>+'7'!V18</f>
        <v>3553518</v>
      </c>
      <c r="X50" s="90">
        <f>+'7'!W18</f>
        <v>3755988</v>
      </c>
      <c r="Y50" s="93">
        <f>+'7'!X18</f>
        <v>4071433</v>
      </c>
    </row>
    <row r="51" spans="1:25" x14ac:dyDescent="0.25">
      <c r="A51" s="35"/>
      <c r="B51" s="37"/>
      <c r="C51" s="37"/>
      <c r="D51" s="43" t="s">
        <v>24</v>
      </c>
      <c r="E51" s="27">
        <f>+'7'!E19</f>
        <v>0.27234849779745057</v>
      </c>
      <c r="F51" s="27">
        <f>+'7'!F19</f>
        <v>0.33208665223307582</v>
      </c>
      <c r="G51" s="27">
        <f>+'7'!G19</f>
        <v>0.43125574179189191</v>
      </c>
      <c r="H51" s="27">
        <f>+'7'!H19</f>
        <v>0.36056061332761946</v>
      </c>
      <c r="I51" s="27">
        <f>+'7'!I19</f>
        <v>0.23288050227935733</v>
      </c>
      <c r="J51" s="27">
        <f>+'7'!J19</f>
        <v>0.31037671825391466</v>
      </c>
      <c r="K51" s="28">
        <f>+'7'!K19</f>
        <v>0.26410325551130154</v>
      </c>
      <c r="O51" s="35"/>
      <c r="P51" s="37"/>
      <c r="Q51" s="37"/>
      <c r="R51" s="43" t="s">
        <v>24</v>
      </c>
      <c r="S51" s="90">
        <f>+'7'!R19</f>
        <v>31490.334151266899</v>
      </c>
      <c r="T51" s="90">
        <f>+'7'!S19</f>
        <v>38819.067541144221</v>
      </c>
      <c r="U51" s="90">
        <f>+'7'!T19</f>
        <v>89167.060247408939</v>
      </c>
      <c r="V51" s="90">
        <f>+'7'!U19</f>
        <v>66173.06015081238</v>
      </c>
      <c r="W51" s="90">
        <f>+'7'!V19</f>
        <v>42569.596612087553</v>
      </c>
      <c r="X51" s="90">
        <f>+'7'!W19</f>
        <v>48902.633732393202</v>
      </c>
      <c r="Y51" s="93">
        <f>+'7'!X19</f>
        <v>59299.546812629225</v>
      </c>
    </row>
    <row r="52" spans="1:25" x14ac:dyDescent="0.25">
      <c r="A52" s="49"/>
      <c r="B52" s="50"/>
      <c r="C52" s="50"/>
      <c r="D52" s="50"/>
      <c r="E52" s="51"/>
      <c r="F52" s="51"/>
      <c r="G52" s="51"/>
      <c r="H52" s="51"/>
      <c r="I52" s="51"/>
      <c r="J52" s="51"/>
      <c r="K52" s="89"/>
      <c r="O52" s="49"/>
      <c r="P52" s="50"/>
      <c r="Q52" s="50"/>
      <c r="R52" s="50"/>
      <c r="S52" s="51"/>
      <c r="T52" s="51"/>
      <c r="U52" s="51"/>
      <c r="V52" s="51"/>
      <c r="W52" s="51"/>
      <c r="X52" s="51"/>
      <c r="Y52" s="89"/>
    </row>
    <row r="53" spans="1:25" x14ac:dyDescent="0.25">
      <c r="A53" s="174" t="s">
        <v>8</v>
      </c>
      <c r="B53" s="174"/>
      <c r="C53" s="174"/>
      <c r="D53" s="174"/>
      <c r="O53" s="174" t="s">
        <v>8</v>
      </c>
      <c r="P53" s="174"/>
      <c r="Q53" s="174"/>
      <c r="R53" s="174"/>
    </row>
    <row r="54" spans="1:25" ht="60.75" customHeight="1" x14ac:dyDescent="0.25">
      <c r="A54" s="172" t="s">
        <v>15</v>
      </c>
      <c r="B54" s="172"/>
      <c r="C54" s="172"/>
      <c r="D54" s="172"/>
      <c r="E54" s="172"/>
      <c r="F54" s="172"/>
      <c r="G54" s="172"/>
      <c r="H54" s="172"/>
      <c r="I54" s="172"/>
      <c r="J54" s="172"/>
      <c r="K54" s="172"/>
      <c r="O54" s="172" t="s">
        <v>15</v>
      </c>
      <c r="P54" s="172"/>
      <c r="Q54" s="172"/>
      <c r="R54" s="172"/>
      <c r="S54" s="172"/>
      <c r="T54" s="172"/>
      <c r="U54" s="172"/>
      <c r="V54" s="172"/>
      <c r="W54" s="172"/>
      <c r="X54" s="172"/>
      <c r="Y54" s="172"/>
    </row>
    <row r="55" spans="1:25" ht="54" customHeight="1" x14ac:dyDescent="0.25">
      <c r="A55" s="172" t="s">
        <v>16</v>
      </c>
      <c r="B55" s="172"/>
      <c r="C55" s="172"/>
      <c r="D55" s="172"/>
      <c r="E55" s="172"/>
      <c r="F55" s="172"/>
      <c r="G55" s="172"/>
      <c r="H55" s="172"/>
      <c r="I55" s="172"/>
      <c r="J55" s="172"/>
      <c r="K55" s="172"/>
      <c r="O55" s="172" t="s">
        <v>16</v>
      </c>
      <c r="P55" s="172"/>
      <c r="Q55" s="172"/>
      <c r="R55" s="172"/>
      <c r="S55" s="172"/>
      <c r="T55" s="172"/>
      <c r="U55" s="172"/>
      <c r="V55" s="172"/>
      <c r="W55" s="172"/>
      <c r="X55" s="172"/>
      <c r="Y55" s="172"/>
    </row>
    <row r="56" spans="1:25" ht="15.75" customHeight="1" x14ac:dyDescent="0.25">
      <c r="A56" s="7" t="s">
        <v>70</v>
      </c>
      <c r="O56" s="7" t="s">
        <v>70</v>
      </c>
    </row>
    <row r="57" spans="1:25" x14ac:dyDescent="0.25">
      <c r="A57" s="172" t="s">
        <v>11</v>
      </c>
      <c r="B57" s="172"/>
      <c r="C57" s="172"/>
      <c r="D57" s="172"/>
      <c r="E57" s="172"/>
      <c r="F57" s="172"/>
      <c r="G57" s="172"/>
      <c r="H57" s="172"/>
      <c r="I57" s="172"/>
      <c r="J57" s="172"/>
      <c r="K57" s="172"/>
      <c r="O57" s="172" t="s">
        <v>11</v>
      </c>
      <c r="P57" s="172"/>
      <c r="Q57" s="172"/>
      <c r="R57" s="172"/>
      <c r="S57" s="172"/>
      <c r="T57" s="172"/>
      <c r="U57" s="172"/>
      <c r="V57" s="172"/>
      <c r="W57" s="172"/>
      <c r="X57" s="172"/>
      <c r="Y57" s="172"/>
    </row>
  </sheetData>
  <mergeCells count="9">
    <mergeCell ref="A57:K57"/>
    <mergeCell ref="O57:Y57"/>
    <mergeCell ref="O8:O9"/>
    <mergeCell ref="A53:D53"/>
    <mergeCell ref="O53:R53"/>
    <mergeCell ref="A54:K54"/>
    <mergeCell ref="O54:Y54"/>
    <mergeCell ref="A55:K55"/>
    <mergeCell ref="O55:Y55"/>
  </mergeCells>
  <hyperlinks>
    <hyperlink ref="A1" location="Indice!A1" display="Indice" xr:uid="{68922816-257D-4B1F-B92F-585C42BF1DB3}"/>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23490-057D-4F48-8654-C692B3CB69F6}">
  <dimension ref="A1:X20"/>
  <sheetViews>
    <sheetView workbookViewId="0"/>
  </sheetViews>
  <sheetFormatPr baseColWidth="10" defaultRowHeight="15" x14ac:dyDescent="0.25"/>
  <cols>
    <col min="1" max="1" width="20.85546875" customWidth="1"/>
    <col min="3" max="3" width="14.28515625" customWidth="1"/>
    <col min="15" max="15" width="25.7109375" customWidth="1"/>
    <col min="17" max="17" width="15.28515625" customWidth="1"/>
  </cols>
  <sheetData>
    <row r="1" spans="1:24" x14ac:dyDescent="0.25">
      <c r="A1" s="166" t="s">
        <v>278</v>
      </c>
    </row>
    <row r="3" spans="1:24" x14ac:dyDescent="0.25">
      <c r="A3" s="18" t="s">
        <v>76</v>
      </c>
      <c r="O3" s="18" t="s">
        <v>75</v>
      </c>
    </row>
    <row r="4" spans="1:24" x14ac:dyDescent="0.25">
      <c r="A4" s="17" t="s">
        <v>14</v>
      </c>
      <c r="O4" s="7" t="s">
        <v>17</v>
      </c>
    </row>
    <row r="6" spans="1:24" x14ac:dyDescent="0.25">
      <c r="A6" s="16"/>
      <c r="B6" s="3"/>
      <c r="C6" s="3"/>
      <c r="D6" s="3" t="s">
        <v>0</v>
      </c>
      <c r="E6" s="3" t="s">
        <v>1</v>
      </c>
      <c r="F6" s="3" t="s">
        <v>2</v>
      </c>
      <c r="G6" s="3" t="s">
        <v>3</v>
      </c>
      <c r="H6" s="3" t="s">
        <v>4</v>
      </c>
      <c r="I6" s="3" t="s">
        <v>5</v>
      </c>
      <c r="J6" s="4">
        <v>2020</v>
      </c>
      <c r="O6" s="16"/>
      <c r="P6" s="3"/>
      <c r="Q6" s="3"/>
      <c r="R6" s="3" t="s">
        <v>0</v>
      </c>
      <c r="S6" s="3" t="s">
        <v>1</v>
      </c>
      <c r="T6" s="3" t="s">
        <v>2</v>
      </c>
      <c r="U6" s="3" t="s">
        <v>3</v>
      </c>
      <c r="V6" s="3" t="s">
        <v>4</v>
      </c>
      <c r="W6" s="3" t="s">
        <v>5</v>
      </c>
      <c r="X6" s="4">
        <v>2020</v>
      </c>
    </row>
    <row r="7" spans="1:24" x14ac:dyDescent="0.25">
      <c r="A7" s="8"/>
      <c r="B7" s="6"/>
      <c r="D7" s="5"/>
      <c r="E7" s="5"/>
      <c r="F7" s="5"/>
      <c r="G7" s="5"/>
      <c r="H7" s="5"/>
      <c r="I7" s="5"/>
      <c r="J7" s="9"/>
      <c r="O7" s="8"/>
      <c r="P7" s="6"/>
      <c r="R7" s="5"/>
      <c r="S7" s="5"/>
      <c r="T7" s="5"/>
      <c r="U7" s="5"/>
      <c r="V7" s="5"/>
      <c r="W7" s="5"/>
      <c r="X7" s="9"/>
    </row>
    <row r="8" spans="1:24" x14ac:dyDescent="0.25">
      <c r="A8" s="19" t="s">
        <v>12</v>
      </c>
      <c r="B8" s="37" t="s">
        <v>73</v>
      </c>
      <c r="C8" s="7" t="s">
        <v>6</v>
      </c>
      <c r="D8" s="27">
        <v>56.831607069515854</v>
      </c>
      <c r="E8" s="27">
        <v>55.16754446684925</v>
      </c>
      <c r="F8" s="27">
        <v>55.917808219178077</v>
      </c>
      <c r="G8" s="27">
        <v>55.937353265317448</v>
      </c>
      <c r="H8" s="27">
        <v>57.250558764597159</v>
      </c>
      <c r="I8" s="27">
        <v>58.047324018243138</v>
      </c>
      <c r="J8" s="28">
        <v>53.195519048708221</v>
      </c>
      <c r="O8" s="173" t="s">
        <v>18</v>
      </c>
      <c r="P8" s="26" t="s">
        <v>73</v>
      </c>
      <c r="Q8" s="7" t="s">
        <v>6</v>
      </c>
      <c r="R8" s="82">
        <v>430342</v>
      </c>
      <c r="S8" s="82">
        <v>458263</v>
      </c>
      <c r="T8" s="82">
        <v>559234</v>
      </c>
      <c r="U8" s="82">
        <v>634960</v>
      </c>
      <c r="V8" s="82">
        <v>663167</v>
      </c>
      <c r="W8" s="82">
        <v>727885</v>
      </c>
      <c r="X8" s="83">
        <v>820984</v>
      </c>
    </row>
    <row r="9" spans="1:24" x14ac:dyDescent="0.25">
      <c r="A9" s="8"/>
      <c r="B9" s="37"/>
      <c r="C9" s="7" t="s">
        <v>7</v>
      </c>
      <c r="D9" s="27">
        <v>0.6925839689780855</v>
      </c>
      <c r="E9" s="27">
        <v>0.7497852963720395</v>
      </c>
      <c r="F9" s="27">
        <v>0.90137779905813464</v>
      </c>
      <c r="G9" s="27">
        <v>0.65754256280355572</v>
      </c>
      <c r="H9" s="27">
        <v>0.52352790911290736</v>
      </c>
      <c r="I9" s="27">
        <v>0.5248558342586862</v>
      </c>
      <c r="J9" s="28">
        <v>0.89977482902434547</v>
      </c>
      <c r="O9" s="173"/>
      <c r="P9" s="26"/>
      <c r="Q9" s="7" t="s">
        <v>7</v>
      </c>
      <c r="R9" s="82">
        <v>13012.088142225195</v>
      </c>
      <c r="S9" s="82">
        <v>15173.170050495995</v>
      </c>
      <c r="T9" s="82">
        <v>25593.805963272098</v>
      </c>
      <c r="U9" s="82">
        <v>20758.350393721343</v>
      </c>
      <c r="V9" s="82">
        <v>14960.487075670801</v>
      </c>
      <c r="W9" s="82">
        <v>16902.891946468535</v>
      </c>
      <c r="X9" s="83">
        <v>24834.463449757208</v>
      </c>
    </row>
    <row r="10" spans="1:24" x14ac:dyDescent="0.25">
      <c r="A10" s="8"/>
      <c r="B10" s="37" t="s">
        <v>74</v>
      </c>
      <c r="C10" s="7" t="s">
        <v>6</v>
      </c>
      <c r="D10" s="27">
        <v>57.337433383793382</v>
      </c>
      <c r="E10" s="27">
        <v>55.783550292525639</v>
      </c>
      <c r="F10" s="27">
        <v>55.949681659412043</v>
      </c>
      <c r="G10" s="27">
        <v>57.342595886791145</v>
      </c>
      <c r="H10" s="27">
        <v>58.438386867049594</v>
      </c>
      <c r="I10" s="27">
        <v>59.582592453391001</v>
      </c>
      <c r="J10" s="28">
        <v>55.513491162971874</v>
      </c>
      <c r="O10" s="8"/>
      <c r="P10" s="26" t="s">
        <v>74</v>
      </c>
      <c r="Q10" s="7" t="s">
        <v>6</v>
      </c>
      <c r="R10" s="82">
        <v>6660197</v>
      </c>
      <c r="S10" s="82">
        <v>6775248</v>
      </c>
      <c r="T10" s="82">
        <v>6933853</v>
      </c>
      <c r="U10" s="82">
        <v>7157883</v>
      </c>
      <c r="V10" s="82">
        <v>7490394</v>
      </c>
      <c r="W10" s="82">
        <v>7813943</v>
      </c>
      <c r="X10" s="83">
        <v>7944020</v>
      </c>
    </row>
    <row r="11" spans="1:24" x14ac:dyDescent="0.25">
      <c r="A11" s="8"/>
      <c r="B11" s="26"/>
      <c r="C11" s="7" t="s">
        <v>7</v>
      </c>
      <c r="D11" s="27">
        <v>0.20156785534518207</v>
      </c>
      <c r="E11" s="27">
        <v>0.25652619205421068</v>
      </c>
      <c r="F11" s="27">
        <v>0.35536960661595601</v>
      </c>
      <c r="G11" s="27">
        <v>0.27289447366010933</v>
      </c>
      <c r="H11" s="27">
        <v>0.19686917825691969</v>
      </c>
      <c r="I11" s="27">
        <v>0.25311160499859708</v>
      </c>
      <c r="J11" s="28">
        <v>0.2931588916661198</v>
      </c>
      <c r="O11" s="8"/>
      <c r="P11" s="26"/>
      <c r="Q11" s="7" t="s">
        <v>7</v>
      </c>
      <c r="R11" s="82">
        <v>62642.611063503704</v>
      </c>
      <c r="S11" s="82">
        <v>76877.888625219726</v>
      </c>
      <c r="T11" s="82">
        <v>201935.74954859362</v>
      </c>
      <c r="U11" s="82">
        <v>134820.38477409282</v>
      </c>
      <c r="V11" s="82">
        <v>81298.196949831661</v>
      </c>
      <c r="W11" s="82">
        <v>91604.302526709114</v>
      </c>
      <c r="X11" s="83">
        <v>107100.78084934021</v>
      </c>
    </row>
    <row r="12" spans="1:24" x14ac:dyDescent="0.25">
      <c r="A12" s="8"/>
      <c r="B12" s="26" t="s">
        <v>72</v>
      </c>
      <c r="C12" s="7" t="s">
        <v>6</v>
      </c>
      <c r="D12" s="27">
        <v>55.622177230960915</v>
      </c>
      <c r="E12" s="27">
        <v>0</v>
      </c>
      <c r="F12" s="27">
        <v>0</v>
      </c>
      <c r="G12" s="27">
        <v>72.907833072974782</v>
      </c>
      <c r="H12" s="27">
        <v>58.21382007822686</v>
      </c>
      <c r="I12" s="27">
        <v>58.714980707934906</v>
      </c>
      <c r="J12" s="28">
        <v>0</v>
      </c>
      <c r="O12" s="8"/>
      <c r="P12" s="26" t="s">
        <v>72</v>
      </c>
      <c r="Q12" s="7" t="s">
        <v>6</v>
      </c>
      <c r="R12" s="82">
        <v>7143</v>
      </c>
      <c r="S12" s="82">
        <v>0</v>
      </c>
      <c r="T12" s="82">
        <v>0</v>
      </c>
      <c r="U12" s="82">
        <v>35937</v>
      </c>
      <c r="V12" s="82">
        <v>893</v>
      </c>
      <c r="W12" s="82">
        <v>7000</v>
      </c>
      <c r="X12" s="83">
        <v>0</v>
      </c>
    </row>
    <row r="13" spans="1:24" x14ac:dyDescent="0.25">
      <c r="A13" s="8"/>
      <c r="B13" s="26"/>
      <c r="C13" s="7" t="s">
        <v>7</v>
      </c>
      <c r="D13" s="27">
        <v>4.7675825451541876</v>
      </c>
      <c r="E13" s="27">
        <v>0</v>
      </c>
      <c r="F13" s="27">
        <v>0</v>
      </c>
      <c r="G13" s="27">
        <v>7.8476100159725757</v>
      </c>
      <c r="H13" s="27">
        <v>14.435573906671436</v>
      </c>
      <c r="I13" s="27">
        <v>4.2094342876058901</v>
      </c>
      <c r="J13" s="28">
        <v>0</v>
      </c>
      <c r="O13" s="8"/>
      <c r="P13" s="26"/>
      <c r="Q13" s="7" t="s">
        <v>7</v>
      </c>
      <c r="R13" s="82">
        <v>1712.944248946824</v>
      </c>
      <c r="S13" s="82">
        <v>0</v>
      </c>
      <c r="T13" s="82">
        <v>0</v>
      </c>
      <c r="U13" s="82">
        <v>13350.383801981259</v>
      </c>
      <c r="V13" s="82">
        <v>448.78168411823583</v>
      </c>
      <c r="W13" s="82">
        <v>1190.1214478710754</v>
      </c>
      <c r="X13" s="83">
        <v>0</v>
      </c>
    </row>
    <row r="14" spans="1:24" x14ac:dyDescent="0.25">
      <c r="A14" s="30"/>
      <c r="B14" s="18" t="s">
        <v>20</v>
      </c>
      <c r="C14" s="7" t="s">
        <v>6</v>
      </c>
      <c r="D14" s="21">
        <f>+'1'!J8</f>
        <v>57.304730710196317</v>
      </c>
      <c r="E14" s="21">
        <f>+'1'!K8</f>
        <v>55.744116744733482</v>
      </c>
      <c r="F14" s="21">
        <f>+'1'!L8</f>
        <v>55.947301583888319</v>
      </c>
      <c r="G14" s="21">
        <f>+'1'!M8</f>
        <v>57.282019474385201</v>
      </c>
      <c r="H14" s="21">
        <f>+'1'!N8</f>
        <v>58.339923097753278</v>
      </c>
      <c r="I14" s="21">
        <f>+'1'!O8</f>
        <v>59.447999373589475</v>
      </c>
      <c r="J14" s="22">
        <f>+'1'!P8</f>
        <v>55.287835975163446</v>
      </c>
      <c r="O14" s="30"/>
      <c r="P14" s="18" t="s">
        <v>20</v>
      </c>
      <c r="Q14" s="7" t="s">
        <v>6</v>
      </c>
      <c r="R14" s="82">
        <f>+'1'!AB8</f>
        <v>7097682</v>
      </c>
      <c r="S14" s="82">
        <f>+'1'!AC8</f>
        <v>7233511</v>
      </c>
      <c r="T14" s="82">
        <f>+'1'!AD8</f>
        <v>7493087</v>
      </c>
      <c r="U14" s="82">
        <f>+'1'!AE8</f>
        <v>7828780</v>
      </c>
      <c r="V14" s="82">
        <f>+'1'!AF8</f>
        <v>8154454</v>
      </c>
      <c r="W14" s="82">
        <f>+'1'!AG8</f>
        <v>8548828</v>
      </c>
      <c r="X14" s="83">
        <f>+'1'!AH8</f>
        <v>8765004</v>
      </c>
    </row>
    <row r="15" spans="1:24" x14ac:dyDescent="0.25">
      <c r="A15" s="19"/>
      <c r="B15" s="18"/>
      <c r="C15" s="7" t="s">
        <v>7</v>
      </c>
      <c r="D15" s="21">
        <f>+'1'!J9</f>
        <v>0.19705062099972431</v>
      </c>
      <c r="E15" s="21">
        <f>+'1'!K9</f>
        <v>0.25234770210171481</v>
      </c>
      <c r="F15" s="21">
        <f>+'1'!L9</f>
        <v>0.33466511418649708</v>
      </c>
      <c r="G15" s="21">
        <f>+'1'!M9</f>
        <v>0.26567858148387896</v>
      </c>
      <c r="H15" s="21">
        <f>+'1'!N9</f>
        <v>0.18500545632898513</v>
      </c>
      <c r="I15" s="21">
        <f>+'1'!O9</f>
        <v>0.24027513448044674</v>
      </c>
      <c r="J15" s="22">
        <f>+'1'!P9</f>
        <v>0.22710282258799297</v>
      </c>
      <c r="O15" s="19"/>
      <c r="P15" s="18"/>
      <c r="Q15" s="7" t="s">
        <v>7</v>
      </c>
      <c r="R15" s="82">
        <f>+'1'!AB9</f>
        <v>64638.965921641153</v>
      </c>
      <c r="S15" s="82">
        <f>+'1'!AC9</f>
        <v>81555.149873698945</v>
      </c>
      <c r="T15" s="82">
        <f>+'1'!AD9</f>
        <v>210525.0200939007</v>
      </c>
      <c r="U15" s="82">
        <f>+'1'!AE9</f>
        <v>146319.35501520225</v>
      </c>
      <c r="V15" s="82">
        <f>+'1'!AF9</f>
        <v>86279.461734243014</v>
      </c>
      <c r="W15" s="82">
        <f>+'1'!AG9</f>
        <v>96224.643964298404</v>
      </c>
      <c r="X15" s="83">
        <f>+'1'!AH9</f>
        <v>121762.81773337071</v>
      </c>
    </row>
    <row r="16" spans="1:24" x14ac:dyDescent="0.25">
      <c r="A16" s="11"/>
      <c r="B16" s="25"/>
      <c r="C16" s="12"/>
      <c r="D16" s="14"/>
      <c r="E16" s="14"/>
      <c r="F16" s="14"/>
      <c r="G16" s="14"/>
      <c r="H16" s="14"/>
      <c r="I16" s="14"/>
      <c r="J16" s="15"/>
      <c r="O16" s="11"/>
      <c r="P16" s="25"/>
      <c r="Q16" s="12"/>
      <c r="R16" s="14"/>
      <c r="S16" s="14"/>
      <c r="T16" s="14"/>
      <c r="U16" s="14"/>
      <c r="V16" s="14"/>
      <c r="W16" s="14"/>
      <c r="X16" s="15"/>
    </row>
    <row r="17" spans="1:24" x14ac:dyDescent="0.25">
      <c r="A17" s="174" t="s">
        <v>8</v>
      </c>
      <c r="B17" s="174"/>
      <c r="C17" s="174"/>
      <c r="O17" s="174" t="s">
        <v>8</v>
      </c>
      <c r="P17" s="174"/>
      <c r="Q17" s="174"/>
    </row>
    <row r="18" spans="1:24" ht="40.5" customHeight="1" x14ac:dyDescent="0.25">
      <c r="A18" s="172" t="s">
        <v>15</v>
      </c>
      <c r="B18" s="172"/>
      <c r="C18" s="172"/>
      <c r="D18" s="172"/>
      <c r="E18" s="172"/>
      <c r="F18" s="172"/>
      <c r="G18" s="172"/>
      <c r="H18" s="172"/>
      <c r="I18" s="172"/>
      <c r="J18" s="172"/>
      <c r="O18" s="172" t="s">
        <v>15</v>
      </c>
      <c r="P18" s="172"/>
      <c r="Q18" s="172"/>
      <c r="R18" s="172"/>
      <c r="S18" s="172"/>
      <c r="T18" s="172"/>
      <c r="U18" s="172"/>
      <c r="V18" s="172"/>
      <c r="W18" s="172"/>
      <c r="X18" s="172"/>
    </row>
    <row r="19" spans="1:24" ht="54" customHeight="1" x14ac:dyDescent="0.25">
      <c r="A19" s="172" t="s">
        <v>16</v>
      </c>
      <c r="B19" s="172"/>
      <c r="C19" s="172"/>
      <c r="D19" s="172"/>
      <c r="E19" s="172"/>
      <c r="F19" s="172"/>
      <c r="G19" s="172"/>
      <c r="H19" s="172"/>
      <c r="I19" s="172"/>
      <c r="J19" s="172"/>
      <c r="O19" s="172" t="s">
        <v>16</v>
      </c>
      <c r="P19" s="172"/>
      <c r="Q19" s="172"/>
      <c r="R19" s="172"/>
      <c r="S19" s="172"/>
      <c r="T19" s="172"/>
      <c r="U19" s="172"/>
      <c r="V19" s="172"/>
      <c r="W19" s="172"/>
      <c r="X19" s="172"/>
    </row>
    <row r="20" spans="1:24" x14ac:dyDescent="0.25">
      <c r="A20" s="172" t="s">
        <v>11</v>
      </c>
      <c r="B20" s="172"/>
      <c r="C20" s="172"/>
      <c r="D20" s="172"/>
      <c r="E20" s="172"/>
      <c r="F20" s="172"/>
      <c r="G20" s="172"/>
      <c r="H20" s="172"/>
      <c r="I20" s="172"/>
      <c r="J20" s="172"/>
      <c r="O20" s="172" t="s">
        <v>11</v>
      </c>
      <c r="P20" s="172"/>
      <c r="Q20" s="172"/>
      <c r="R20" s="172"/>
      <c r="S20" s="172"/>
      <c r="T20" s="172"/>
      <c r="U20" s="172"/>
      <c r="V20" s="172"/>
      <c r="W20" s="172"/>
      <c r="X20" s="172"/>
    </row>
  </sheetData>
  <mergeCells count="9">
    <mergeCell ref="A20:J20"/>
    <mergeCell ref="O20:X20"/>
    <mergeCell ref="O8:O9"/>
    <mergeCell ref="A17:C17"/>
    <mergeCell ref="O17:Q17"/>
    <mergeCell ref="A18:J18"/>
    <mergeCell ref="O18:X18"/>
    <mergeCell ref="A19:J19"/>
    <mergeCell ref="O19:X19"/>
  </mergeCells>
  <hyperlinks>
    <hyperlink ref="A1" location="Indice!A1" display="Indice" xr:uid="{9354741A-75AA-438F-8E01-33A5BD89E9F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50C20-EAC9-499F-BB1A-FD36BBBCF03B}">
  <dimension ref="A1:X20"/>
  <sheetViews>
    <sheetView workbookViewId="0"/>
  </sheetViews>
  <sheetFormatPr baseColWidth="10" defaultRowHeight="15" x14ac:dyDescent="0.25"/>
  <cols>
    <col min="1" max="1" width="20.28515625" customWidth="1"/>
    <col min="2" max="2" width="19.28515625" customWidth="1"/>
    <col min="3" max="3" width="18" customWidth="1"/>
    <col min="15" max="15" width="31.85546875" customWidth="1"/>
    <col min="16" max="16" width="22.28515625" customWidth="1"/>
    <col min="17" max="17" width="15.85546875" customWidth="1"/>
  </cols>
  <sheetData>
    <row r="1" spans="1:24" x14ac:dyDescent="0.25">
      <c r="A1" s="166" t="s">
        <v>278</v>
      </c>
    </row>
    <row r="3" spans="1:24" x14ac:dyDescent="0.25">
      <c r="A3" s="18" t="s">
        <v>77</v>
      </c>
      <c r="O3" s="18" t="s">
        <v>78</v>
      </c>
    </row>
    <row r="4" spans="1:24" x14ac:dyDescent="0.25">
      <c r="A4" s="17" t="s">
        <v>14</v>
      </c>
      <c r="O4" s="7" t="s">
        <v>17</v>
      </c>
    </row>
    <row r="6" spans="1:24" x14ac:dyDescent="0.25">
      <c r="A6" s="16"/>
      <c r="B6" s="3"/>
      <c r="C6" s="3"/>
      <c r="D6" s="3" t="s">
        <v>0</v>
      </c>
      <c r="E6" s="3" t="s">
        <v>1</v>
      </c>
      <c r="F6" s="3" t="s">
        <v>2</v>
      </c>
      <c r="G6" s="3" t="s">
        <v>3</v>
      </c>
      <c r="H6" s="3" t="s">
        <v>4</v>
      </c>
      <c r="I6" s="3" t="s">
        <v>5</v>
      </c>
      <c r="J6" s="4">
        <v>2020</v>
      </c>
      <c r="O6" s="16"/>
      <c r="P6" s="3"/>
      <c r="Q6" s="3"/>
      <c r="R6" s="3" t="s">
        <v>0</v>
      </c>
      <c r="S6" s="3" t="s">
        <v>1</v>
      </c>
      <c r="T6" s="3" t="s">
        <v>2</v>
      </c>
      <c r="U6" s="3" t="s">
        <v>3</v>
      </c>
      <c r="V6" s="3" t="s">
        <v>4</v>
      </c>
      <c r="W6" s="3" t="s">
        <v>5</v>
      </c>
      <c r="X6" s="4">
        <v>2020</v>
      </c>
    </row>
    <row r="7" spans="1:24" x14ac:dyDescent="0.25">
      <c r="A7" s="8"/>
      <c r="B7" s="6"/>
      <c r="D7" s="5"/>
      <c r="E7" s="5"/>
      <c r="F7" s="5"/>
      <c r="G7" s="5"/>
      <c r="H7" s="5"/>
      <c r="I7" s="5"/>
      <c r="J7" s="9"/>
      <c r="O7" s="8"/>
      <c r="P7" s="6"/>
      <c r="R7" s="5"/>
      <c r="S7" s="5"/>
      <c r="T7" s="5"/>
      <c r="U7" s="5"/>
      <c r="V7" s="5"/>
      <c r="W7" s="5"/>
      <c r="X7" s="9"/>
    </row>
    <row r="8" spans="1:24" x14ac:dyDescent="0.25">
      <c r="A8" s="19" t="s">
        <v>12</v>
      </c>
      <c r="B8" s="94" t="s">
        <v>79</v>
      </c>
      <c r="C8" s="7" t="s">
        <v>6</v>
      </c>
      <c r="D8" s="27">
        <v>57.190598962073935</v>
      </c>
      <c r="E8" s="27">
        <v>55.525509963204748</v>
      </c>
      <c r="F8" s="27">
        <v>55.688777302839718</v>
      </c>
      <c r="G8" s="27">
        <v>56.834338793438768</v>
      </c>
      <c r="H8" s="27">
        <v>57.732999924535875</v>
      </c>
      <c r="I8" s="27">
        <v>58.316729242794395</v>
      </c>
      <c r="J8" s="28">
        <v>53.733275766759647</v>
      </c>
      <c r="O8" s="173" t="s">
        <v>18</v>
      </c>
      <c r="P8" s="94" t="s">
        <v>79</v>
      </c>
      <c r="Q8" s="7" t="s">
        <v>6</v>
      </c>
      <c r="R8" s="82">
        <v>6971689</v>
      </c>
      <c r="S8" s="82">
        <v>7033031</v>
      </c>
      <c r="T8" s="82">
        <v>7267063</v>
      </c>
      <c r="U8" s="82">
        <v>7489844</v>
      </c>
      <c r="V8" s="82">
        <v>7772797</v>
      </c>
      <c r="W8" s="82">
        <v>7896575</v>
      </c>
      <c r="X8" s="83">
        <v>7768469</v>
      </c>
    </row>
    <row r="9" spans="1:24" x14ac:dyDescent="0.25">
      <c r="A9" s="8"/>
      <c r="B9" s="94"/>
      <c r="C9" s="7" t="s">
        <v>7</v>
      </c>
      <c r="D9" s="27">
        <v>0.19982529589545264</v>
      </c>
      <c r="E9" s="27">
        <v>0.25538843805857325</v>
      </c>
      <c r="F9" s="27">
        <v>0.33950149456786394</v>
      </c>
      <c r="G9" s="27">
        <v>0.27072137087538328</v>
      </c>
      <c r="H9" s="27">
        <v>0.18471318907620488</v>
      </c>
      <c r="I9" s="27">
        <v>0.19997655714266613</v>
      </c>
      <c r="J9" s="28">
        <v>0.20302180274809983</v>
      </c>
      <c r="O9" s="173"/>
      <c r="P9" s="94"/>
      <c r="Q9" s="7" t="s">
        <v>7</v>
      </c>
      <c r="R9" s="82">
        <v>62919.778712824278</v>
      </c>
      <c r="S9" s="82">
        <v>80511.509956035021</v>
      </c>
      <c r="T9" s="82">
        <v>205668.28661186135</v>
      </c>
      <c r="U9" s="82">
        <v>141319.645914722</v>
      </c>
      <c r="V9" s="82">
        <v>80799.899750525627</v>
      </c>
      <c r="W9" s="82">
        <v>74599.316346411972</v>
      </c>
      <c r="X9" s="83">
        <v>90715.626774838616</v>
      </c>
    </row>
    <row r="10" spans="1:24" x14ac:dyDescent="0.25">
      <c r="A10" s="8"/>
      <c r="B10" s="94" t="s">
        <v>80</v>
      </c>
      <c r="C10" s="7" t="s">
        <v>6</v>
      </c>
      <c r="D10" s="27">
        <v>66.15395992013606</v>
      </c>
      <c r="E10" s="27">
        <v>67.661275786920967</v>
      </c>
      <c r="F10" s="27">
        <v>70.211954318956685</v>
      </c>
      <c r="G10" s="27">
        <v>75.00162686275786</v>
      </c>
      <c r="H10" s="27">
        <v>76.740495002826265</v>
      </c>
      <c r="I10" s="27">
        <v>81.348957181811485</v>
      </c>
      <c r="J10" s="28">
        <v>75.593333235379106</v>
      </c>
      <c r="O10" s="8"/>
      <c r="P10" s="94" t="s">
        <v>80</v>
      </c>
      <c r="Q10" s="7" t="s">
        <v>6</v>
      </c>
      <c r="R10" s="82">
        <v>89460</v>
      </c>
      <c r="S10" s="82">
        <v>123879</v>
      </c>
      <c r="T10" s="82">
        <v>147245</v>
      </c>
      <c r="U10" s="82">
        <v>230510</v>
      </c>
      <c r="V10" s="82">
        <v>310898</v>
      </c>
      <c r="W10" s="82">
        <v>551912</v>
      </c>
      <c r="X10" s="83">
        <v>771721</v>
      </c>
    </row>
    <row r="11" spans="1:24" x14ac:dyDescent="0.25">
      <c r="A11" s="8"/>
      <c r="B11" s="94"/>
      <c r="C11" s="7" t="s">
        <v>7</v>
      </c>
      <c r="D11" s="27">
        <v>2.040662647771549</v>
      </c>
      <c r="E11" s="27">
        <v>2.7357337927719003</v>
      </c>
      <c r="F11" s="27">
        <v>1.6292249534594534</v>
      </c>
      <c r="G11" s="27">
        <v>1.4119410436754916</v>
      </c>
      <c r="H11" s="27">
        <v>1.1586531394463178</v>
      </c>
      <c r="I11" s="27">
        <v>1.1809928330809409</v>
      </c>
      <c r="J11" s="28">
        <v>1.1550403165896996</v>
      </c>
      <c r="O11" s="8"/>
      <c r="P11" s="94"/>
      <c r="Q11" s="7" t="s">
        <v>7</v>
      </c>
      <c r="R11" s="82">
        <v>6704.1493922155178</v>
      </c>
      <c r="S11" s="82">
        <v>11830.0301922542</v>
      </c>
      <c r="T11" s="82">
        <v>12669.215006228531</v>
      </c>
      <c r="U11" s="82">
        <v>16678.535916211415</v>
      </c>
      <c r="V11" s="82">
        <v>18969.135666180791</v>
      </c>
      <c r="W11" s="82">
        <v>44267.128023731188</v>
      </c>
      <c r="X11" s="83">
        <v>51467.385655566271</v>
      </c>
    </row>
    <row r="12" spans="1:24" x14ac:dyDescent="0.25">
      <c r="A12" s="8"/>
      <c r="B12" s="37" t="s">
        <v>81</v>
      </c>
      <c r="C12" s="7" t="s">
        <v>6</v>
      </c>
      <c r="D12" s="27">
        <v>60.529193452183705</v>
      </c>
      <c r="E12" s="27">
        <v>60.370889946722997</v>
      </c>
      <c r="F12" s="27">
        <v>58.799074488729666</v>
      </c>
      <c r="G12" s="27">
        <v>59.783969166809101</v>
      </c>
      <c r="H12" s="27">
        <v>64.914131591501231</v>
      </c>
      <c r="I12" s="27">
        <v>62.301932247168693</v>
      </c>
      <c r="J12" s="28">
        <v>59.941608564077264</v>
      </c>
      <c r="O12" s="8"/>
      <c r="P12" s="37" t="s">
        <v>81</v>
      </c>
      <c r="Q12" s="7" t="s">
        <v>6</v>
      </c>
      <c r="R12" s="82">
        <v>36533</v>
      </c>
      <c r="S12" s="82">
        <v>76601</v>
      </c>
      <c r="T12" s="82">
        <v>78779</v>
      </c>
      <c r="U12" s="82">
        <v>108426</v>
      </c>
      <c r="V12" s="82">
        <v>70759</v>
      </c>
      <c r="W12" s="82">
        <v>100341</v>
      </c>
      <c r="X12" s="83">
        <v>224814</v>
      </c>
    </row>
    <row r="13" spans="1:24" x14ac:dyDescent="0.25">
      <c r="A13" s="8"/>
      <c r="B13" s="37"/>
      <c r="C13" s="7" t="s">
        <v>7</v>
      </c>
      <c r="D13" s="27">
        <v>3.3867017661766141</v>
      </c>
      <c r="E13" s="27">
        <v>2.1262794750556187</v>
      </c>
      <c r="F13" s="27">
        <v>2.6424848008393851</v>
      </c>
      <c r="G13" s="27">
        <v>1.7165869410054133</v>
      </c>
      <c r="H13" s="27">
        <v>2.0427096469134649</v>
      </c>
      <c r="I13" s="27">
        <v>1.5414115763897922</v>
      </c>
      <c r="J13" s="28">
        <v>1.1356941483649612</v>
      </c>
      <c r="O13" s="8"/>
      <c r="P13" s="37"/>
      <c r="Q13" s="7" t="s">
        <v>7</v>
      </c>
      <c r="R13" s="82">
        <v>4368.2733651102399</v>
      </c>
      <c r="S13" s="82">
        <v>5660.7808893078936</v>
      </c>
      <c r="T13" s="82">
        <v>7482.2025218061026</v>
      </c>
      <c r="U13" s="82">
        <v>7250.283328299035</v>
      </c>
      <c r="V13" s="82">
        <v>4143.5777342002184</v>
      </c>
      <c r="W13" s="82">
        <v>5055.1368328482549</v>
      </c>
      <c r="X13" s="83">
        <v>8013.1108101340769</v>
      </c>
    </row>
    <row r="14" spans="1:24" x14ac:dyDescent="0.25">
      <c r="A14" s="30"/>
      <c r="B14" s="37" t="s">
        <v>20</v>
      </c>
      <c r="C14" s="7" t="s">
        <v>6</v>
      </c>
      <c r="D14" s="21">
        <f>+'1'!J8</f>
        <v>57.304730710196317</v>
      </c>
      <c r="E14" s="21">
        <f>+'1'!K8</f>
        <v>55.744116744733482</v>
      </c>
      <c r="F14" s="21">
        <f>+'1'!L8</f>
        <v>55.947301583888319</v>
      </c>
      <c r="G14" s="21">
        <f>+'1'!M8</f>
        <v>57.282019474385201</v>
      </c>
      <c r="H14" s="21">
        <f>+'1'!N8</f>
        <v>58.339923097753278</v>
      </c>
      <c r="I14" s="21">
        <f>+'1'!O8</f>
        <v>59.447999373589475</v>
      </c>
      <c r="J14" s="22">
        <f>+'1'!P8</f>
        <v>55.287835975163446</v>
      </c>
      <c r="O14" s="30"/>
      <c r="P14" s="37" t="s">
        <v>20</v>
      </c>
      <c r="Q14" s="7" t="s">
        <v>6</v>
      </c>
      <c r="R14" s="82">
        <f>+'1'!AB8</f>
        <v>7097682</v>
      </c>
      <c r="S14" s="82">
        <f>+'1'!AC8</f>
        <v>7233511</v>
      </c>
      <c r="T14" s="82">
        <f>+'1'!AD8</f>
        <v>7493087</v>
      </c>
      <c r="U14" s="82">
        <f>+'1'!AE8</f>
        <v>7828780</v>
      </c>
      <c r="V14" s="82">
        <f>+'1'!AF8</f>
        <v>8154454</v>
      </c>
      <c r="W14" s="82">
        <f>+'1'!AG8</f>
        <v>8548828</v>
      </c>
      <c r="X14" s="83">
        <f>+'1'!AH8</f>
        <v>8765004</v>
      </c>
    </row>
    <row r="15" spans="1:24" x14ac:dyDescent="0.25">
      <c r="A15" s="19"/>
      <c r="B15" s="18"/>
      <c r="C15" s="7" t="s">
        <v>7</v>
      </c>
      <c r="D15" s="21">
        <f>+'1'!J9</f>
        <v>0.19705062099972431</v>
      </c>
      <c r="E15" s="21">
        <f>+'1'!K9</f>
        <v>0.25234770210171481</v>
      </c>
      <c r="F15" s="21">
        <f>+'1'!L9</f>
        <v>0.33466511418649708</v>
      </c>
      <c r="G15" s="21">
        <f>+'1'!M9</f>
        <v>0.26567858148387896</v>
      </c>
      <c r="H15" s="21">
        <f>+'1'!N9</f>
        <v>0.18500545632898513</v>
      </c>
      <c r="I15" s="21">
        <f>+'1'!O9</f>
        <v>0.24027513448044674</v>
      </c>
      <c r="J15" s="22">
        <f>+'1'!P9</f>
        <v>0.22710282258799297</v>
      </c>
      <c r="O15" s="19"/>
      <c r="P15" s="18"/>
      <c r="Q15" s="7" t="s">
        <v>7</v>
      </c>
      <c r="R15" s="82">
        <f>+'1'!AB9</f>
        <v>64638.965921641153</v>
      </c>
      <c r="S15" s="82">
        <f>+'1'!AC9</f>
        <v>81555.149873698945</v>
      </c>
      <c r="T15" s="82">
        <f>+'1'!AD9</f>
        <v>210525.0200939007</v>
      </c>
      <c r="U15" s="82">
        <f>+'1'!AE9</f>
        <v>146319.35501520225</v>
      </c>
      <c r="V15" s="82">
        <f>+'1'!AF9</f>
        <v>86279.461734243014</v>
      </c>
      <c r="W15" s="82">
        <f>+'1'!AG9</f>
        <v>96224.643964298404</v>
      </c>
      <c r="X15" s="83">
        <f>+'1'!AH9</f>
        <v>121762.81773337071</v>
      </c>
    </row>
    <row r="16" spans="1:24" x14ac:dyDescent="0.25">
      <c r="A16" s="11"/>
      <c r="B16" s="25"/>
      <c r="C16" s="12"/>
      <c r="D16" s="14"/>
      <c r="E16" s="14"/>
      <c r="F16" s="14"/>
      <c r="G16" s="14"/>
      <c r="H16" s="14"/>
      <c r="I16" s="14"/>
      <c r="J16" s="15"/>
      <c r="O16" s="11"/>
      <c r="P16" s="25"/>
      <c r="Q16" s="12"/>
      <c r="R16" s="14"/>
      <c r="S16" s="14"/>
      <c r="T16" s="14"/>
      <c r="U16" s="14"/>
      <c r="V16" s="14"/>
      <c r="W16" s="14"/>
      <c r="X16" s="15"/>
    </row>
    <row r="17" spans="1:24" x14ac:dyDescent="0.25">
      <c r="A17" s="174" t="s">
        <v>8</v>
      </c>
      <c r="B17" s="174"/>
      <c r="C17" s="174"/>
      <c r="O17" s="174" t="s">
        <v>8</v>
      </c>
      <c r="P17" s="174"/>
      <c r="Q17" s="174"/>
    </row>
    <row r="18" spans="1:24" ht="42.75" customHeight="1" x14ac:dyDescent="0.25">
      <c r="A18" s="172" t="s">
        <v>15</v>
      </c>
      <c r="B18" s="172"/>
      <c r="C18" s="172"/>
      <c r="D18" s="172"/>
      <c r="E18" s="172"/>
      <c r="F18" s="172"/>
      <c r="G18" s="172"/>
      <c r="H18" s="172"/>
      <c r="I18" s="172"/>
      <c r="J18" s="172"/>
      <c r="O18" s="172" t="s">
        <v>15</v>
      </c>
      <c r="P18" s="172"/>
      <c r="Q18" s="172"/>
      <c r="R18" s="172"/>
      <c r="S18" s="172"/>
      <c r="T18" s="172"/>
      <c r="U18" s="172"/>
      <c r="V18" s="172"/>
      <c r="W18" s="172"/>
      <c r="X18" s="172"/>
    </row>
    <row r="19" spans="1:24" ht="68.25" customHeight="1" x14ac:dyDescent="0.25">
      <c r="A19" s="172" t="s">
        <v>16</v>
      </c>
      <c r="B19" s="172"/>
      <c r="C19" s="172"/>
      <c r="D19" s="172"/>
      <c r="E19" s="172"/>
      <c r="F19" s="172"/>
      <c r="G19" s="172"/>
      <c r="H19" s="172"/>
      <c r="I19" s="172"/>
      <c r="J19" s="172"/>
      <c r="O19" s="172" t="s">
        <v>16</v>
      </c>
      <c r="P19" s="172"/>
      <c r="Q19" s="172"/>
      <c r="R19" s="172"/>
      <c r="S19" s="172"/>
      <c r="T19" s="172"/>
      <c r="U19" s="172"/>
      <c r="V19" s="172"/>
      <c r="W19" s="172"/>
      <c r="X19" s="172"/>
    </row>
    <row r="20" spans="1:24" x14ac:dyDescent="0.25">
      <c r="A20" s="172" t="s">
        <v>11</v>
      </c>
      <c r="B20" s="172"/>
      <c r="C20" s="172"/>
      <c r="D20" s="172"/>
      <c r="E20" s="172"/>
      <c r="F20" s="172"/>
      <c r="G20" s="172"/>
      <c r="H20" s="172"/>
      <c r="I20" s="172"/>
      <c r="J20" s="172"/>
      <c r="O20" s="172" t="s">
        <v>11</v>
      </c>
      <c r="P20" s="172"/>
      <c r="Q20" s="172"/>
      <c r="R20" s="172"/>
      <c r="S20" s="172"/>
      <c r="T20" s="172"/>
      <c r="U20" s="172"/>
      <c r="V20" s="172"/>
      <c r="W20" s="172"/>
      <c r="X20" s="172"/>
    </row>
  </sheetData>
  <mergeCells count="9">
    <mergeCell ref="A20:J20"/>
    <mergeCell ref="O20:X20"/>
    <mergeCell ref="O8:O9"/>
    <mergeCell ref="A17:C17"/>
    <mergeCell ref="O17:Q17"/>
    <mergeCell ref="A18:J18"/>
    <mergeCell ref="O18:X18"/>
    <mergeCell ref="A19:J19"/>
    <mergeCell ref="O19:X19"/>
  </mergeCells>
  <hyperlinks>
    <hyperlink ref="A1" location="Indice!A1" display="Indice" xr:uid="{4DB3F7AA-931B-4A29-A6C4-8A4393348EF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EC2F0-ADD7-4AE7-919F-E841CB7E6BFE}">
  <dimension ref="A1:X30"/>
  <sheetViews>
    <sheetView workbookViewId="0"/>
  </sheetViews>
  <sheetFormatPr baseColWidth="10" defaultRowHeight="15" x14ac:dyDescent="0.25"/>
  <cols>
    <col min="1" max="1" width="18.28515625" customWidth="1"/>
    <col min="2" max="2" width="23.5703125" customWidth="1"/>
    <col min="3" max="3" width="15" customWidth="1"/>
    <col min="14" max="14" width="17.140625" customWidth="1"/>
    <col min="15" max="15" width="24.5703125" customWidth="1"/>
    <col min="16" max="16" width="17.42578125" customWidth="1"/>
    <col min="17" max="17" width="14.5703125" customWidth="1"/>
  </cols>
  <sheetData>
    <row r="1" spans="1:24" x14ac:dyDescent="0.25">
      <c r="A1" s="166" t="s">
        <v>278</v>
      </c>
    </row>
    <row r="3" spans="1:24" x14ac:dyDescent="0.25">
      <c r="A3" s="18" t="s">
        <v>90</v>
      </c>
      <c r="O3" s="18" t="s">
        <v>91</v>
      </c>
    </row>
    <row r="4" spans="1:24" x14ac:dyDescent="0.25">
      <c r="A4" s="17" t="s">
        <v>14</v>
      </c>
      <c r="O4" s="7" t="s">
        <v>17</v>
      </c>
    </row>
    <row r="6" spans="1:24" x14ac:dyDescent="0.25">
      <c r="A6" s="16"/>
      <c r="B6" s="3"/>
      <c r="C6" s="3"/>
      <c r="D6" s="3" t="s">
        <v>0</v>
      </c>
      <c r="E6" s="3" t="s">
        <v>1</v>
      </c>
      <c r="F6" s="3" t="s">
        <v>2</v>
      </c>
      <c r="G6" s="3" t="s">
        <v>3</v>
      </c>
      <c r="H6" s="3" t="s">
        <v>4</v>
      </c>
      <c r="I6" s="3" t="s">
        <v>5</v>
      </c>
      <c r="J6" s="4">
        <v>2020</v>
      </c>
      <c r="O6" s="16"/>
      <c r="P6" s="3"/>
      <c r="Q6" s="3"/>
      <c r="R6" s="3" t="s">
        <v>0</v>
      </c>
      <c r="S6" s="3" t="s">
        <v>1</v>
      </c>
      <c r="T6" s="3" t="s">
        <v>2</v>
      </c>
      <c r="U6" s="3" t="s">
        <v>3</v>
      </c>
      <c r="V6" s="3" t="s">
        <v>4</v>
      </c>
      <c r="W6" s="3" t="s">
        <v>5</v>
      </c>
      <c r="X6" s="4">
        <v>2020</v>
      </c>
    </row>
    <row r="7" spans="1:24" x14ac:dyDescent="0.25">
      <c r="A7" s="30"/>
      <c r="J7" s="66"/>
      <c r="O7" s="30"/>
      <c r="X7" s="66"/>
    </row>
    <row r="8" spans="1:24" x14ac:dyDescent="0.25">
      <c r="A8" s="95" t="s">
        <v>12</v>
      </c>
      <c r="B8" s="64" t="s">
        <v>82</v>
      </c>
      <c r="C8" s="7" t="s">
        <v>6</v>
      </c>
      <c r="D8" s="57">
        <v>23.954837996353923</v>
      </c>
      <c r="E8" s="57">
        <v>27.019384433586897</v>
      </c>
      <c r="F8" s="57">
        <v>21.01090038052789</v>
      </c>
      <c r="G8" s="57">
        <v>21.366178085568929</v>
      </c>
      <c r="H8" s="57">
        <v>21.312165785527093</v>
      </c>
      <c r="I8" s="57">
        <v>20.609783776422702</v>
      </c>
      <c r="J8" s="39">
        <v>22.567533078111357</v>
      </c>
      <c r="O8" s="173" t="s">
        <v>18</v>
      </c>
      <c r="P8" s="64" t="s">
        <v>82</v>
      </c>
      <c r="Q8" s="7" t="s">
        <v>6</v>
      </c>
      <c r="R8" s="44">
        <v>93163</v>
      </c>
      <c r="S8" s="44">
        <v>123929</v>
      </c>
      <c r="T8" s="44">
        <v>83154</v>
      </c>
      <c r="U8" s="44">
        <v>76267</v>
      </c>
      <c r="V8" s="44">
        <v>70344</v>
      </c>
      <c r="W8" s="44">
        <v>68104</v>
      </c>
      <c r="X8" s="40">
        <v>84002</v>
      </c>
    </row>
    <row r="9" spans="1:24" x14ac:dyDescent="0.25">
      <c r="A9" s="78"/>
      <c r="B9" s="64"/>
      <c r="C9" s="7" t="s">
        <v>41</v>
      </c>
      <c r="D9" s="57">
        <v>0.79245883718476606</v>
      </c>
      <c r="E9" s="57">
        <v>1.1891056829380768</v>
      </c>
      <c r="F9" s="57">
        <v>2.1902333884858511</v>
      </c>
      <c r="G9" s="57">
        <v>0.9580068604645019</v>
      </c>
      <c r="H9" s="57">
        <v>0.77552379815600903</v>
      </c>
      <c r="I9" s="57">
        <v>0.97955964987080824</v>
      </c>
      <c r="J9" s="39">
        <v>0.91738042714600421</v>
      </c>
      <c r="O9" s="173"/>
      <c r="P9" s="64"/>
      <c r="Q9" s="7" t="s">
        <v>41</v>
      </c>
      <c r="R9" s="44">
        <v>3880.9642494910086</v>
      </c>
      <c r="S9" s="44">
        <v>7739.5593039484047</v>
      </c>
      <c r="T9" s="44">
        <v>10561.861460930868</v>
      </c>
      <c r="U9" s="44">
        <v>4377.403210487565</v>
      </c>
      <c r="V9" s="44">
        <v>3195.3688905277841</v>
      </c>
      <c r="W9" s="44">
        <v>3994.5156953043047</v>
      </c>
      <c r="X9" s="40">
        <v>4635.4193359053461</v>
      </c>
    </row>
    <row r="10" spans="1:24" x14ac:dyDescent="0.25">
      <c r="A10" s="78"/>
      <c r="B10" s="64" t="s">
        <v>83</v>
      </c>
      <c r="C10" s="7" t="s">
        <v>6</v>
      </c>
      <c r="D10" s="57">
        <v>47.187614553924078</v>
      </c>
      <c r="E10" s="57">
        <v>43.180356511206632</v>
      </c>
      <c r="F10" s="57">
        <v>41.385399016406993</v>
      </c>
      <c r="G10" s="57">
        <v>42.483958576836969</v>
      </c>
      <c r="H10" s="57">
        <v>42.21756855702565</v>
      </c>
      <c r="I10" s="57">
        <v>42.144524544103085</v>
      </c>
      <c r="J10" s="39">
        <v>33.183661181534596</v>
      </c>
      <c r="O10" s="78"/>
      <c r="P10" s="64" t="s">
        <v>83</v>
      </c>
      <c r="Q10" s="7" t="s">
        <v>6</v>
      </c>
      <c r="R10" s="44">
        <v>902373</v>
      </c>
      <c r="S10" s="44">
        <v>805685</v>
      </c>
      <c r="T10" s="44">
        <v>801122</v>
      </c>
      <c r="U10" s="44">
        <v>748038</v>
      </c>
      <c r="V10" s="44">
        <v>700552</v>
      </c>
      <c r="W10" s="44">
        <v>695981</v>
      </c>
      <c r="X10" s="40">
        <v>518060</v>
      </c>
    </row>
    <row r="11" spans="1:24" x14ac:dyDescent="0.25">
      <c r="A11" s="78"/>
      <c r="B11" s="64"/>
      <c r="C11" s="7" t="s">
        <v>41</v>
      </c>
      <c r="D11" s="57">
        <v>0.44589545005793058</v>
      </c>
      <c r="E11" s="57">
        <v>0.44902684363152601</v>
      </c>
      <c r="F11" s="57">
        <v>0.79629454795615751</v>
      </c>
      <c r="G11" s="57">
        <v>0.54527584838631982</v>
      </c>
      <c r="H11" s="57">
        <v>0.43685596069796706</v>
      </c>
      <c r="I11" s="57">
        <v>0.51202079795899702</v>
      </c>
      <c r="J11" s="39">
        <v>0.48666874294030094</v>
      </c>
      <c r="O11" s="78"/>
      <c r="P11" s="64"/>
      <c r="Q11" s="7" t="s">
        <v>41</v>
      </c>
      <c r="R11" s="44">
        <v>16667.868730797421</v>
      </c>
      <c r="S11" s="44">
        <v>16224.818182298301</v>
      </c>
      <c r="T11" s="44">
        <v>23116.838909827507</v>
      </c>
      <c r="U11" s="44">
        <v>17294.554571106903</v>
      </c>
      <c r="V11" s="44">
        <v>12666.170916178735</v>
      </c>
      <c r="W11" s="44">
        <v>15125.602218298291</v>
      </c>
      <c r="X11" s="40">
        <v>10827.122938673323</v>
      </c>
    </row>
    <row r="12" spans="1:24" x14ac:dyDescent="0.25">
      <c r="A12" s="78"/>
      <c r="B12" s="64" t="s">
        <v>84</v>
      </c>
      <c r="C12" s="7" t="s">
        <v>6</v>
      </c>
      <c r="D12" s="57">
        <v>54.499543644265543</v>
      </c>
      <c r="E12" s="57">
        <v>52.0539016158544</v>
      </c>
      <c r="F12" s="57">
        <v>54.087798287169718</v>
      </c>
      <c r="G12" s="57">
        <v>52.002394807741013</v>
      </c>
      <c r="H12" s="57">
        <v>52.595505868626326</v>
      </c>
      <c r="I12" s="57">
        <v>51.973456965963869</v>
      </c>
      <c r="J12" s="39">
        <v>47.235506604619211</v>
      </c>
      <c r="O12" s="78"/>
      <c r="P12" s="64" t="s">
        <v>84</v>
      </c>
      <c r="Q12" s="7" t="s">
        <v>6</v>
      </c>
      <c r="R12" s="44">
        <v>791777</v>
      </c>
      <c r="S12" s="44">
        <v>741094</v>
      </c>
      <c r="T12" s="44">
        <v>773409</v>
      </c>
      <c r="U12" s="44">
        <v>790413</v>
      </c>
      <c r="V12" s="44">
        <v>778049</v>
      </c>
      <c r="W12" s="44">
        <v>755350</v>
      </c>
      <c r="X12" s="40">
        <v>616028</v>
      </c>
    </row>
    <row r="13" spans="1:24" x14ac:dyDescent="0.25">
      <c r="A13" s="78"/>
      <c r="B13" s="64"/>
      <c r="C13" s="7" t="s">
        <v>41</v>
      </c>
      <c r="D13" s="57">
        <v>0.54550701988118533</v>
      </c>
      <c r="E13" s="57">
        <v>0.63058483292163614</v>
      </c>
      <c r="F13" s="57">
        <v>0.80086997465299392</v>
      </c>
      <c r="G13" s="57">
        <v>0.82884409993679797</v>
      </c>
      <c r="H13" s="57">
        <v>0.5079981853228025</v>
      </c>
      <c r="I13" s="57">
        <v>0.56626379222270506</v>
      </c>
      <c r="J13" s="39">
        <v>0.57600596506423352</v>
      </c>
      <c r="O13" s="78"/>
      <c r="P13" s="64"/>
      <c r="Q13" s="7" t="s">
        <v>41</v>
      </c>
      <c r="R13" s="44">
        <v>14789.940495944295</v>
      </c>
      <c r="S13" s="44">
        <v>15977.973941492017</v>
      </c>
      <c r="T13" s="44">
        <v>24622.14000883569</v>
      </c>
      <c r="U13" s="44">
        <v>27310.459882052619</v>
      </c>
      <c r="V13" s="44">
        <v>15014.435622717836</v>
      </c>
      <c r="W13" s="44">
        <v>14344.722021625876</v>
      </c>
      <c r="X13" s="40">
        <v>13143.951205853577</v>
      </c>
    </row>
    <row r="14" spans="1:24" x14ac:dyDescent="0.25">
      <c r="A14" s="78"/>
      <c r="B14" s="64" t="s">
        <v>85</v>
      </c>
      <c r="C14" s="7" t="s">
        <v>6</v>
      </c>
      <c r="D14" s="57">
        <v>44.126760418605869</v>
      </c>
      <c r="E14" s="57">
        <v>41.290129103243537</v>
      </c>
      <c r="F14" s="57">
        <v>42.294693434298964</v>
      </c>
      <c r="G14" s="57">
        <v>43.069388407974962</v>
      </c>
      <c r="H14" s="57">
        <v>42.192747561772897</v>
      </c>
      <c r="I14" s="57">
        <v>42.653673196744819</v>
      </c>
      <c r="J14" s="39">
        <v>36.339831723300286</v>
      </c>
      <c r="O14" s="78"/>
      <c r="P14" s="64" t="s">
        <v>85</v>
      </c>
      <c r="Q14" s="7" t="s">
        <v>6</v>
      </c>
      <c r="R14" s="44">
        <v>1159086</v>
      </c>
      <c r="S14" s="44">
        <v>1014733</v>
      </c>
      <c r="T14" s="44">
        <v>1152818</v>
      </c>
      <c r="U14" s="44">
        <v>1023193</v>
      </c>
      <c r="V14" s="44">
        <v>989352</v>
      </c>
      <c r="W14" s="44">
        <v>959424</v>
      </c>
      <c r="X14" s="40">
        <v>823385</v>
      </c>
    </row>
    <row r="15" spans="1:24" x14ac:dyDescent="0.25">
      <c r="A15" s="78"/>
      <c r="B15" s="64"/>
      <c r="C15" s="7" t="s">
        <v>41</v>
      </c>
      <c r="D15" s="57">
        <v>0.4428132847449513</v>
      </c>
      <c r="E15" s="57">
        <v>0.45643082713015987</v>
      </c>
      <c r="F15" s="57">
        <v>0.90619823890933671</v>
      </c>
      <c r="G15" s="57">
        <v>0.51516422306727927</v>
      </c>
      <c r="H15" s="57">
        <v>0.42343816759974745</v>
      </c>
      <c r="I15" s="57">
        <v>0.4327089925676284</v>
      </c>
      <c r="J15" s="39">
        <v>0.4496750679206753</v>
      </c>
      <c r="O15" s="78"/>
      <c r="P15" s="64"/>
      <c r="Q15" s="7" t="s">
        <v>41</v>
      </c>
      <c r="R15" s="44">
        <v>18401.591825747924</v>
      </c>
      <c r="S15" s="44">
        <v>19292.50267767987</v>
      </c>
      <c r="T15" s="44">
        <v>53283.145497122125</v>
      </c>
      <c r="U15" s="44">
        <v>27163.669581229911</v>
      </c>
      <c r="V15" s="44">
        <v>16360.72467431925</v>
      </c>
      <c r="W15" s="44">
        <v>16862.207094186029</v>
      </c>
      <c r="X15" s="40">
        <v>15741.686049245569</v>
      </c>
    </row>
    <row r="16" spans="1:24" x14ac:dyDescent="0.25">
      <c r="A16" s="78"/>
      <c r="B16" s="64" t="s">
        <v>86</v>
      </c>
      <c r="C16" s="7" t="s">
        <v>6</v>
      </c>
      <c r="D16" s="57">
        <v>68.535093479932812</v>
      </c>
      <c r="E16" s="57">
        <v>66.904090129857011</v>
      </c>
      <c r="F16" s="57">
        <v>69.599562715161539</v>
      </c>
      <c r="G16" s="57">
        <v>67.677218235160339</v>
      </c>
      <c r="H16" s="57">
        <v>68.234110962244827</v>
      </c>
      <c r="I16" s="57">
        <v>68.582760662368443</v>
      </c>
      <c r="J16" s="39">
        <v>61.236110694556913</v>
      </c>
      <c r="O16" s="78"/>
      <c r="P16" s="64" t="s">
        <v>86</v>
      </c>
      <c r="Q16" s="7" t="s">
        <v>6</v>
      </c>
      <c r="R16" s="44">
        <v>2378385</v>
      </c>
      <c r="S16" s="44">
        <v>2596058</v>
      </c>
      <c r="T16" s="44">
        <v>2626826</v>
      </c>
      <c r="U16" s="44">
        <v>2699182</v>
      </c>
      <c r="V16" s="44">
        <v>2861175</v>
      </c>
      <c r="W16" s="44">
        <v>2925923</v>
      </c>
      <c r="X16" s="40">
        <v>2756369</v>
      </c>
    </row>
    <row r="17" spans="1:24" x14ac:dyDescent="0.25">
      <c r="A17" s="78"/>
      <c r="B17" s="64"/>
      <c r="C17" s="7" t="s">
        <v>41</v>
      </c>
      <c r="D17" s="57">
        <v>0.35098911340053252</v>
      </c>
      <c r="E17" s="57">
        <v>0.41405672915556557</v>
      </c>
      <c r="F17" s="57">
        <v>0.54018712338759223</v>
      </c>
      <c r="G17" s="57">
        <v>0.41217469810282914</v>
      </c>
      <c r="H17" s="57">
        <v>0.27726099930997167</v>
      </c>
      <c r="I17" s="57">
        <v>0.3435577160077708</v>
      </c>
      <c r="J17" s="39">
        <v>0.3619683049933598</v>
      </c>
      <c r="O17" s="78"/>
      <c r="P17" s="64"/>
      <c r="Q17" s="7" t="s">
        <v>41</v>
      </c>
      <c r="R17" s="44">
        <v>29728.073583331636</v>
      </c>
      <c r="S17" s="44">
        <v>42369.62438148111</v>
      </c>
      <c r="T17" s="44">
        <v>91624.866873367442</v>
      </c>
      <c r="U17" s="44">
        <v>57359.203064210546</v>
      </c>
      <c r="V17" s="44">
        <v>37090.170815404694</v>
      </c>
      <c r="W17" s="44">
        <v>40942.122943941504</v>
      </c>
      <c r="X17" s="40">
        <v>53570.750170772932</v>
      </c>
    </row>
    <row r="18" spans="1:24" x14ac:dyDescent="0.25">
      <c r="A18" s="78"/>
      <c r="B18" s="64" t="s">
        <v>87</v>
      </c>
      <c r="C18" s="7" t="s">
        <v>6</v>
      </c>
      <c r="D18" s="57">
        <v>50.623324184802662</v>
      </c>
      <c r="E18" s="57">
        <v>47.381281148695884</v>
      </c>
      <c r="F18" s="57">
        <v>44.711360419411967</v>
      </c>
      <c r="G18" s="57">
        <v>47.109893379181258</v>
      </c>
      <c r="H18" s="57">
        <v>49.136986385795375</v>
      </c>
      <c r="I18" s="57">
        <v>50.265353737153717</v>
      </c>
      <c r="J18" s="39">
        <v>45.711507842166171</v>
      </c>
      <c r="O18" s="78"/>
      <c r="P18" s="64" t="s">
        <v>87</v>
      </c>
      <c r="Q18" s="7" t="s">
        <v>6</v>
      </c>
      <c r="R18" s="44">
        <v>576221</v>
      </c>
      <c r="S18" s="44">
        <v>605981</v>
      </c>
      <c r="T18" s="44">
        <v>631442</v>
      </c>
      <c r="U18" s="44">
        <v>695155</v>
      </c>
      <c r="V18" s="44">
        <v>797282</v>
      </c>
      <c r="W18" s="44">
        <v>827515</v>
      </c>
      <c r="X18" s="40">
        <v>901766</v>
      </c>
    </row>
    <row r="19" spans="1:24" x14ac:dyDescent="0.25">
      <c r="A19" s="78"/>
      <c r="B19" s="64"/>
      <c r="C19" s="7" t="s">
        <v>41</v>
      </c>
      <c r="D19" s="57">
        <v>0.82335337148289356</v>
      </c>
      <c r="E19" s="57">
        <v>1.0048133742831484</v>
      </c>
      <c r="F19" s="57">
        <v>1.1689190368289324</v>
      </c>
      <c r="G19" s="57">
        <v>0.80927370814358401</v>
      </c>
      <c r="H19" s="57">
        <v>0.7071071507599952</v>
      </c>
      <c r="I19" s="57">
        <v>0.61740265562646213</v>
      </c>
      <c r="J19" s="39">
        <v>0.54720147283467868</v>
      </c>
      <c r="O19" s="78"/>
      <c r="P19" s="64"/>
      <c r="Q19" s="7" t="s">
        <v>41</v>
      </c>
      <c r="R19" s="44">
        <v>15762.069660616567</v>
      </c>
      <c r="S19" s="44">
        <v>20677.861369072019</v>
      </c>
      <c r="T19" s="44">
        <v>32598.391234516075</v>
      </c>
      <c r="U19" s="44">
        <v>23561.915707254619</v>
      </c>
      <c r="V19" s="44">
        <v>20073.873747604895</v>
      </c>
      <c r="W19" s="44">
        <v>17852.736208689479</v>
      </c>
      <c r="X19" s="40">
        <v>18431.672240064498</v>
      </c>
    </row>
    <row r="20" spans="1:24" x14ac:dyDescent="0.25">
      <c r="A20" s="78"/>
      <c r="B20" s="64" t="s">
        <v>88</v>
      </c>
      <c r="C20" s="7" t="s">
        <v>6</v>
      </c>
      <c r="D20" s="57">
        <v>86.159465545449748</v>
      </c>
      <c r="E20" s="57">
        <v>83.53887602458444</v>
      </c>
      <c r="F20" s="57">
        <v>82.831511328069112</v>
      </c>
      <c r="G20" s="57">
        <v>82.829648417372312</v>
      </c>
      <c r="H20" s="57">
        <v>83.667393495726401</v>
      </c>
      <c r="I20" s="57">
        <v>83.907494123526249</v>
      </c>
      <c r="J20" s="39">
        <v>80.807820549160212</v>
      </c>
      <c r="O20" s="78"/>
      <c r="P20" s="64" t="s">
        <v>88</v>
      </c>
      <c r="Q20" s="7" t="s">
        <v>6</v>
      </c>
      <c r="R20" s="44">
        <v>1175415</v>
      </c>
      <c r="S20" s="44">
        <v>1346031</v>
      </c>
      <c r="T20" s="44">
        <v>1424316</v>
      </c>
      <c r="U20" s="44">
        <v>1760217</v>
      </c>
      <c r="V20" s="44">
        <v>1943873</v>
      </c>
      <c r="W20" s="44">
        <v>2266719</v>
      </c>
      <c r="X20" s="40">
        <v>2913589</v>
      </c>
    </row>
    <row r="21" spans="1:24" x14ac:dyDescent="0.25">
      <c r="A21" s="78"/>
      <c r="B21" s="64"/>
      <c r="C21" s="7" t="s">
        <v>41</v>
      </c>
      <c r="D21" s="57">
        <v>0.43900013019303691</v>
      </c>
      <c r="E21" s="57">
        <v>0.68523528124806721</v>
      </c>
      <c r="F21" s="57">
        <v>0.5634802698973459</v>
      </c>
      <c r="G21" s="57">
        <v>0.56132686112659802</v>
      </c>
      <c r="H21" s="57">
        <v>0.37583020115036558</v>
      </c>
      <c r="I21" s="57">
        <v>0.36934607359801908</v>
      </c>
      <c r="J21" s="39">
        <v>0.40134743826290747</v>
      </c>
      <c r="O21" s="78"/>
      <c r="P21" s="64"/>
      <c r="Q21" s="7" t="s">
        <v>41</v>
      </c>
      <c r="R21" s="44">
        <v>38698.319211295588</v>
      </c>
      <c r="S21" s="44">
        <v>38953.608429557418</v>
      </c>
      <c r="T21" s="44">
        <v>49290.806829162051</v>
      </c>
      <c r="U21" s="44">
        <v>52519.331031059068</v>
      </c>
      <c r="V21" s="44">
        <v>43481.760900634668</v>
      </c>
      <c r="W21" s="44">
        <v>58796.096089511389</v>
      </c>
      <c r="X21" s="40">
        <v>65776.276490546821</v>
      </c>
    </row>
    <row r="22" spans="1:24" x14ac:dyDescent="0.25">
      <c r="A22" s="78"/>
      <c r="B22" s="64" t="s">
        <v>89</v>
      </c>
      <c r="C22" s="7" t="s">
        <v>6</v>
      </c>
      <c r="D22" s="57">
        <v>65.820512026746741</v>
      </c>
      <c r="E22" s="57">
        <v>0</v>
      </c>
      <c r="F22" s="57">
        <v>0</v>
      </c>
      <c r="G22" s="57">
        <v>56.119610570236446</v>
      </c>
      <c r="H22" s="57">
        <v>55.729313610898387</v>
      </c>
      <c r="I22" s="57">
        <v>60.891887927240717</v>
      </c>
      <c r="J22" s="39">
        <v>56.11848817779881</v>
      </c>
      <c r="O22" s="78"/>
      <c r="P22" s="64" t="s">
        <v>89</v>
      </c>
      <c r="Q22" s="7" t="s">
        <v>6</v>
      </c>
      <c r="R22" s="44">
        <v>21262</v>
      </c>
      <c r="S22" s="44">
        <v>0</v>
      </c>
      <c r="T22" s="44">
        <v>0</v>
      </c>
      <c r="U22" s="44">
        <v>36315</v>
      </c>
      <c r="V22" s="44">
        <v>13827</v>
      </c>
      <c r="W22" s="44">
        <v>49812</v>
      </c>
      <c r="X22" s="40">
        <v>151805</v>
      </c>
    </row>
    <row r="23" spans="1:24" x14ac:dyDescent="0.25">
      <c r="A23" s="78"/>
      <c r="B23" s="64"/>
      <c r="C23" s="7" t="s">
        <v>41</v>
      </c>
      <c r="D23" s="57">
        <v>3.0703168455148369</v>
      </c>
      <c r="E23" s="57">
        <v>0</v>
      </c>
      <c r="F23" s="57">
        <v>0</v>
      </c>
      <c r="G23" s="57">
        <v>2.4650485998354772</v>
      </c>
      <c r="H23" s="57">
        <v>3.4124011294714922</v>
      </c>
      <c r="I23" s="57">
        <v>2.2794252868602687</v>
      </c>
      <c r="J23" s="39">
        <v>1.3105367242237229</v>
      </c>
      <c r="O23" s="78"/>
      <c r="P23" s="64"/>
      <c r="Q23" s="7" t="s">
        <v>41</v>
      </c>
      <c r="R23" s="44">
        <v>2640.3931388725332</v>
      </c>
      <c r="S23" s="44">
        <v>0</v>
      </c>
      <c r="T23" s="44">
        <v>0</v>
      </c>
      <c r="U23" s="44">
        <v>3078.1694040427424</v>
      </c>
      <c r="V23" s="44">
        <v>1514.8975427428043</v>
      </c>
      <c r="W23" s="44">
        <v>3555.3755427648575</v>
      </c>
      <c r="X23" s="40">
        <v>6773.5226064657327</v>
      </c>
    </row>
    <row r="24" spans="1:24" x14ac:dyDescent="0.25">
      <c r="A24" s="78"/>
      <c r="B24" s="73" t="s">
        <v>20</v>
      </c>
      <c r="C24" s="7" t="s">
        <v>6</v>
      </c>
      <c r="D24" s="57">
        <f>+'11'!D14</f>
        <v>57.304730710196317</v>
      </c>
      <c r="E24" s="57">
        <f>+'11'!E14</f>
        <v>55.744116744733482</v>
      </c>
      <c r="F24" s="57">
        <f>+'11'!F14</f>
        <v>55.947301583888319</v>
      </c>
      <c r="G24" s="57">
        <f>+'11'!G14</f>
        <v>57.282019474385201</v>
      </c>
      <c r="H24" s="57">
        <f>+'11'!H14</f>
        <v>58.339923097753278</v>
      </c>
      <c r="I24" s="57">
        <f>+'11'!I14</f>
        <v>59.447999373589475</v>
      </c>
      <c r="J24" s="39">
        <f>+'11'!J14</f>
        <v>55.287835975163446</v>
      </c>
      <c r="O24" s="78"/>
      <c r="P24" s="73" t="s">
        <v>20</v>
      </c>
      <c r="Q24" s="7" t="s">
        <v>6</v>
      </c>
      <c r="R24" s="44">
        <f>+'10'!R14</f>
        <v>7097682</v>
      </c>
      <c r="S24" s="44">
        <f>+'11'!S14</f>
        <v>7233511</v>
      </c>
      <c r="T24" s="44">
        <f>+'11'!T14</f>
        <v>7493087</v>
      </c>
      <c r="U24" s="44">
        <f>+'11'!U14</f>
        <v>7828780</v>
      </c>
      <c r="V24" s="44">
        <f>+'11'!V14</f>
        <v>8154454</v>
      </c>
      <c r="W24" s="44">
        <f>+'11'!W14</f>
        <v>8548828</v>
      </c>
      <c r="X24" s="40">
        <f>+'11'!X14</f>
        <v>8765004</v>
      </c>
    </row>
    <row r="25" spans="1:24" x14ac:dyDescent="0.25">
      <c r="A25" s="30"/>
      <c r="B25" s="62"/>
      <c r="C25" s="7" t="s">
        <v>7</v>
      </c>
      <c r="D25" s="57">
        <f>+'11'!D15</f>
        <v>0.19705062099972431</v>
      </c>
      <c r="E25" s="57">
        <f>+'11'!E15</f>
        <v>0.25234770210171481</v>
      </c>
      <c r="F25" s="57">
        <f>+'11'!F15</f>
        <v>0.33466511418649708</v>
      </c>
      <c r="G25" s="57">
        <f>+'11'!G15</f>
        <v>0.26567858148387896</v>
      </c>
      <c r="H25" s="57">
        <f>+'11'!H15</f>
        <v>0.18500545632898513</v>
      </c>
      <c r="I25" s="57">
        <f>+'11'!I15</f>
        <v>0.24027513448044674</v>
      </c>
      <c r="J25" s="39">
        <f>+'11'!J15</f>
        <v>0.22710282258799297</v>
      </c>
      <c r="O25" s="30"/>
      <c r="P25" s="62"/>
      <c r="Q25" s="7" t="s">
        <v>7</v>
      </c>
      <c r="R25" s="44">
        <f>+'11'!R15</f>
        <v>64638.965921641153</v>
      </c>
      <c r="S25" s="44">
        <f>+'11'!S15</f>
        <v>81555.149873698945</v>
      </c>
      <c r="T25" s="44">
        <f>+'11'!T15</f>
        <v>210525.0200939007</v>
      </c>
      <c r="U25" s="44">
        <f>+'11'!U15</f>
        <v>146319.35501520225</v>
      </c>
      <c r="V25" s="44">
        <f>+'11'!V15</f>
        <v>86279.461734243014</v>
      </c>
      <c r="W25" s="44">
        <f>+'11'!W15</f>
        <v>96224.643964298404</v>
      </c>
      <c r="X25" s="40">
        <f>+'11'!X15</f>
        <v>121762.81773337071</v>
      </c>
    </row>
    <row r="26" spans="1:24" x14ac:dyDescent="0.25">
      <c r="A26" s="11"/>
      <c r="B26" s="25"/>
      <c r="C26" s="25"/>
      <c r="D26" s="25"/>
      <c r="E26" s="25"/>
      <c r="F26" s="25"/>
      <c r="G26" s="25"/>
      <c r="H26" s="25"/>
      <c r="I26" s="25"/>
      <c r="J26" s="79"/>
      <c r="O26" s="11"/>
      <c r="P26" s="25"/>
      <c r="Q26" s="25"/>
      <c r="R26" s="25"/>
      <c r="S26" s="25"/>
      <c r="T26" s="25"/>
      <c r="U26" s="25"/>
      <c r="V26" s="25"/>
      <c r="W26" s="25"/>
      <c r="X26" s="79"/>
    </row>
    <row r="27" spans="1:24" x14ac:dyDescent="0.25">
      <c r="A27" s="174" t="s">
        <v>8</v>
      </c>
      <c r="B27" s="174"/>
      <c r="C27" s="174"/>
      <c r="O27" s="174" t="s">
        <v>8</v>
      </c>
      <c r="P27" s="174"/>
      <c r="Q27" s="174"/>
    </row>
    <row r="28" spans="1:24" ht="51.75" customHeight="1" x14ac:dyDescent="0.25">
      <c r="A28" s="172" t="s">
        <v>15</v>
      </c>
      <c r="B28" s="172"/>
      <c r="C28" s="172"/>
      <c r="D28" s="172"/>
      <c r="E28" s="172"/>
      <c r="F28" s="172"/>
      <c r="G28" s="172"/>
      <c r="H28" s="172"/>
      <c r="I28" s="172"/>
      <c r="J28" s="172"/>
      <c r="O28" s="172" t="s">
        <v>15</v>
      </c>
      <c r="P28" s="172"/>
      <c r="Q28" s="172"/>
      <c r="R28" s="172"/>
      <c r="S28" s="172"/>
      <c r="T28" s="172"/>
      <c r="U28" s="172"/>
      <c r="V28" s="172"/>
      <c r="W28" s="172"/>
      <c r="X28" s="172"/>
    </row>
    <row r="29" spans="1:24" ht="60" customHeight="1" x14ac:dyDescent="0.25">
      <c r="A29" s="172" t="s">
        <v>16</v>
      </c>
      <c r="B29" s="172"/>
      <c r="C29" s="172"/>
      <c r="D29" s="172"/>
      <c r="E29" s="172"/>
      <c r="F29" s="172"/>
      <c r="G29" s="172"/>
      <c r="H29" s="172"/>
      <c r="I29" s="172"/>
      <c r="J29" s="172"/>
      <c r="O29" s="172" t="s">
        <v>16</v>
      </c>
      <c r="P29" s="172"/>
      <c r="Q29" s="172"/>
      <c r="R29" s="172"/>
      <c r="S29" s="172"/>
      <c r="T29" s="172"/>
      <c r="U29" s="172"/>
      <c r="V29" s="172"/>
      <c r="W29" s="172"/>
      <c r="X29" s="172"/>
    </row>
    <row r="30" spans="1:24" ht="15" customHeight="1" x14ac:dyDescent="0.25">
      <c r="A30" s="172" t="s">
        <v>11</v>
      </c>
      <c r="B30" s="172"/>
      <c r="C30" s="172"/>
      <c r="D30" s="172"/>
      <c r="E30" s="172"/>
      <c r="F30" s="172"/>
      <c r="G30" s="172"/>
      <c r="H30" s="172"/>
      <c r="I30" s="172"/>
      <c r="J30" s="172"/>
      <c r="O30" s="172" t="s">
        <v>11</v>
      </c>
      <c r="P30" s="172"/>
      <c r="Q30" s="172"/>
      <c r="R30" s="172"/>
      <c r="S30" s="172"/>
      <c r="T30" s="172"/>
      <c r="U30" s="172"/>
      <c r="V30" s="172"/>
      <c r="W30" s="172"/>
      <c r="X30" s="172"/>
    </row>
  </sheetData>
  <mergeCells count="9">
    <mergeCell ref="O8:O9"/>
    <mergeCell ref="A30:J30"/>
    <mergeCell ref="O27:Q27"/>
    <mergeCell ref="O28:X28"/>
    <mergeCell ref="O29:X29"/>
    <mergeCell ref="O30:X30"/>
    <mergeCell ref="A27:C27"/>
    <mergeCell ref="A28:J28"/>
    <mergeCell ref="A29:J29"/>
  </mergeCells>
  <hyperlinks>
    <hyperlink ref="A1" location="Indice!A1" display="Indice" xr:uid="{1FD3B8EB-E1D7-454C-94B9-E688F8D4A1C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66F80-7B43-43E9-8B3D-325F646D2083}">
  <dimension ref="A1:AH14"/>
  <sheetViews>
    <sheetView workbookViewId="0"/>
  </sheetViews>
  <sheetFormatPr baseColWidth="10" defaultRowHeight="15" x14ac:dyDescent="0.25"/>
  <cols>
    <col min="1" max="1" width="16.140625" customWidth="1"/>
    <col min="2" max="2" width="15.5703125" customWidth="1"/>
    <col min="19" max="19" width="21.42578125" customWidth="1"/>
    <col min="20" max="20" width="16.28515625" customWidth="1"/>
  </cols>
  <sheetData>
    <row r="1" spans="1:34" x14ac:dyDescent="0.25">
      <c r="A1" s="166" t="s">
        <v>278</v>
      </c>
    </row>
    <row r="3" spans="1:34" x14ac:dyDescent="0.25">
      <c r="A3" s="18" t="s">
        <v>94</v>
      </c>
      <c r="S3" s="18" t="s">
        <v>93</v>
      </c>
    </row>
    <row r="4" spans="1:34" x14ac:dyDescent="0.25">
      <c r="A4" s="17" t="s">
        <v>14</v>
      </c>
      <c r="S4" s="7" t="s">
        <v>17</v>
      </c>
    </row>
    <row r="6" spans="1:34" x14ac:dyDescent="0.25">
      <c r="A6" s="16"/>
      <c r="B6" s="3"/>
      <c r="C6" s="3">
        <v>1990</v>
      </c>
      <c r="D6" s="3">
        <v>1992</v>
      </c>
      <c r="E6" s="3">
        <v>1994</v>
      </c>
      <c r="F6" s="3">
        <v>1996</v>
      </c>
      <c r="G6" s="3">
        <v>1998</v>
      </c>
      <c r="H6" s="3">
        <v>2000</v>
      </c>
      <c r="I6" s="3">
        <v>2003</v>
      </c>
      <c r="J6" s="3" t="s">
        <v>0</v>
      </c>
      <c r="K6" s="3" t="s">
        <v>1</v>
      </c>
      <c r="L6" s="3" t="s">
        <v>2</v>
      </c>
      <c r="M6" s="3" t="s">
        <v>3</v>
      </c>
      <c r="N6" s="3" t="s">
        <v>4</v>
      </c>
      <c r="O6" s="3" t="s">
        <v>5</v>
      </c>
      <c r="P6" s="4">
        <v>2020</v>
      </c>
      <c r="S6" s="16"/>
      <c r="T6" s="3"/>
      <c r="U6" s="3">
        <v>1990</v>
      </c>
      <c r="V6" s="3">
        <v>1992</v>
      </c>
      <c r="W6" s="3">
        <v>1994</v>
      </c>
      <c r="X6" s="3">
        <v>1996</v>
      </c>
      <c r="Y6" s="3">
        <v>1998</v>
      </c>
      <c r="Z6" s="3">
        <v>2000</v>
      </c>
      <c r="AA6" s="3">
        <v>2003</v>
      </c>
      <c r="AB6" s="3" t="s">
        <v>0</v>
      </c>
      <c r="AC6" s="3" t="s">
        <v>1</v>
      </c>
      <c r="AD6" s="3" t="s">
        <v>2</v>
      </c>
      <c r="AE6" s="3" t="s">
        <v>3</v>
      </c>
      <c r="AF6" s="3" t="s">
        <v>4</v>
      </c>
      <c r="AG6" s="3" t="s">
        <v>5</v>
      </c>
      <c r="AH6" s="4">
        <v>2020</v>
      </c>
    </row>
    <row r="7" spans="1:34" x14ac:dyDescent="0.25">
      <c r="A7" s="8"/>
      <c r="C7" s="5"/>
      <c r="D7" s="5"/>
      <c r="E7" s="5"/>
      <c r="F7" s="5"/>
      <c r="G7" s="5"/>
      <c r="H7" s="5"/>
      <c r="I7" s="5"/>
      <c r="J7" s="5"/>
      <c r="K7" s="5"/>
      <c r="L7" s="5"/>
      <c r="M7" s="5"/>
      <c r="N7" s="5"/>
      <c r="O7" s="5"/>
      <c r="P7" s="9"/>
      <c r="S7" s="8"/>
      <c r="U7" s="5"/>
      <c r="V7" s="5"/>
      <c r="W7" s="5"/>
      <c r="X7" s="5"/>
      <c r="Y7" s="5"/>
      <c r="Z7" s="5"/>
      <c r="AA7" s="5"/>
      <c r="AB7" s="5"/>
      <c r="AC7" s="5"/>
      <c r="AD7" s="5"/>
      <c r="AE7" s="5"/>
      <c r="AF7" s="5"/>
      <c r="AG7" s="5"/>
      <c r="AH7" s="9"/>
    </row>
    <row r="8" spans="1:34" x14ac:dyDescent="0.25">
      <c r="A8" s="19" t="s">
        <v>92</v>
      </c>
      <c r="B8" s="7" t="s">
        <v>6</v>
      </c>
      <c r="C8" s="21">
        <v>47.691930732955903</v>
      </c>
      <c r="D8" s="21">
        <v>51.004109493308079</v>
      </c>
      <c r="E8" s="21">
        <v>50.926095437890659</v>
      </c>
      <c r="F8" s="21">
        <v>51.692824074275599</v>
      </c>
      <c r="G8" s="21">
        <v>50.389966148791324</v>
      </c>
      <c r="H8" s="21">
        <v>50.076342943855714</v>
      </c>
      <c r="I8" s="21">
        <v>51.526489942132059</v>
      </c>
      <c r="J8" s="21">
        <v>53.111585254052265</v>
      </c>
      <c r="K8" s="21">
        <v>50.041756969275554</v>
      </c>
      <c r="L8" s="21">
        <v>51.623811814965237</v>
      </c>
      <c r="M8" s="21">
        <v>53.250280729293983</v>
      </c>
      <c r="N8" s="21">
        <v>53.987215868949242</v>
      </c>
      <c r="O8" s="21">
        <v>54.773730757243257</v>
      </c>
      <c r="P8" s="22">
        <v>48.338249627650939</v>
      </c>
      <c r="S8" s="173" t="s">
        <v>96</v>
      </c>
      <c r="T8" s="7" t="s">
        <v>6</v>
      </c>
      <c r="U8" s="23">
        <v>4422271</v>
      </c>
      <c r="V8" s="23">
        <v>4904445</v>
      </c>
      <c r="W8" s="23">
        <v>5101708</v>
      </c>
      <c r="X8" s="23">
        <v>5343801</v>
      </c>
      <c r="Y8" s="23">
        <v>5379402</v>
      </c>
      <c r="Z8" s="23">
        <v>5496444</v>
      </c>
      <c r="AA8" s="23">
        <v>5994631</v>
      </c>
      <c r="AB8" s="96">
        <v>6578325</v>
      </c>
      <c r="AC8" s="96">
        <v>6493557</v>
      </c>
      <c r="AD8" s="96">
        <v>6914037</v>
      </c>
      <c r="AE8" s="96">
        <v>7277759</v>
      </c>
      <c r="AF8" s="96">
        <v>7546055</v>
      </c>
      <c r="AG8" s="96">
        <v>7876652</v>
      </c>
      <c r="AH8" s="97">
        <v>7663258</v>
      </c>
    </row>
    <row r="9" spans="1:34" x14ac:dyDescent="0.25">
      <c r="A9" s="19"/>
      <c r="B9" s="7" t="s">
        <v>7</v>
      </c>
      <c r="C9" s="20" t="s">
        <v>13</v>
      </c>
      <c r="D9" s="20" t="s">
        <v>13</v>
      </c>
      <c r="E9" s="20" t="s">
        <v>13</v>
      </c>
      <c r="F9" s="20" t="s">
        <v>13</v>
      </c>
      <c r="G9" s="20" t="s">
        <v>13</v>
      </c>
      <c r="H9" s="20" t="s">
        <v>13</v>
      </c>
      <c r="I9" s="20" t="s">
        <v>13</v>
      </c>
      <c r="J9" s="21">
        <v>0.1994585190849664</v>
      </c>
      <c r="K9" s="21">
        <v>0.24653658174110443</v>
      </c>
      <c r="L9" s="21">
        <v>0.33802192696646566</v>
      </c>
      <c r="M9" s="21">
        <v>0.27652102984721028</v>
      </c>
      <c r="N9" s="21">
        <v>0.19047962129063259</v>
      </c>
      <c r="O9" s="21">
        <v>0.25181663744590355</v>
      </c>
      <c r="P9" s="22">
        <v>0.22567493391169621</v>
      </c>
      <c r="S9" s="173"/>
      <c r="T9" s="7" t="s">
        <v>7</v>
      </c>
      <c r="U9" s="20" t="s">
        <v>13</v>
      </c>
      <c r="V9" s="20" t="s">
        <v>13</v>
      </c>
      <c r="W9" s="20" t="s">
        <v>13</v>
      </c>
      <c r="X9" s="20" t="s">
        <v>13</v>
      </c>
      <c r="Y9" s="20" t="s">
        <v>13</v>
      </c>
      <c r="Z9" s="20" t="s">
        <v>13</v>
      </c>
      <c r="AA9" s="20" t="s">
        <v>13</v>
      </c>
      <c r="AB9" s="96">
        <v>62055.857953104802</v>
      </c>
      <c r="AC9" s="96">
        <v>74579.280642775353</v>
      </c>
      <c r="AD9" s="96">
        <v>191430.80814038674</v>
      </c>
      <c r="AE9" s="96">
        <v>137520.13675052667</v>
      </c>
      <c r="AF9" s="96">
        <v>80810.362438501106</v>
      </c>
      <c r="AG9" s="96">
        <v>91692.870121674801</v>
      </c>
      <c r="AH9" s="97">
        <v>104542.17132235787</v>
      </c>
    </row>
    <row r="10" spans="1:34" x14ac:dyDescent="0.25">
      <c r="A10" s="11"/>
      <c r="B10" s="12"/>
      <c r="C10" s="13"/>
      <c r="D10" s="13"/>
      <c r="E10" s="13"/>
      <c r="F10" s="13"/>
      <c r="G10" s="13"/>
      <c r="H10" s="13"/>
      <c r="I10" s="13"/>
      <c r="J10" s="14"/>
      <c r="K10" s="14"/>
      <c r="L10" s="14"/>
      <c r="M10" s="14"/>
      <c r="N10" s="14"/>
      <c r="O10" s="14"/>
      <c r="P10" s="15"/>
      <c r="S10" s="11"/>
      <c r="T10" s="12"/>
      <c r="U10" s="13"/>
      <c r="V10" s="13"/>
      <c r="W10" s="13"/>
      <c r="X10" s="13"/>
      <c r="Y10" s="13"/>
      <c r="Z10" s="13"/>
      <c r="AA10" s="13"/>
      <c r="AB10" s="14"/>
      <c r="AC10" s="14"/>
      <c r="AD10" s="14"/>
      <c r="AE10" s="14"/>
      <c r="AF10" s="14"/>
      <c r="AG10" s="14"/>
      <c r="AH10" s="15"/>
    </row>
    <row r="11" spans="1:34" x14ac:dyDescent="0.25">
      <c r="A11" s="171" t="s">
        <v>8</v>
      </c>
      <c r="B11" s="171"/>
      <c r="C11" s="171"/>
      <c r="D11" s="171"/>
      <c r="E11" s="171"/>
      <c r="F11" s="171"/>
      <c r="G11" s="171"/>
      <c r="H11" s="171"/>
      <c r="I11" s="171"/>
      <c r="J11" s="171"/>
      <c r="K11" s="171"/>
      <c r="L11" s="171"/>
      <c r="M11" s="171"/>
      <c r="N11" s="171"/>
      <c r="O11" s="171"/>
      <c r="P11" s="171"/>
      <c r="S11" s="174" t="s">
        <v>8</v>
      </c>
      <c r="T11" s="174"/>
      <c r="U11" s="174"/>
      <c r="V11" s="174"/>
      <c r="W11" s="174"/>
      <c r="X11" s="174"/>
      <c r="Y11" s="174"/>
      <c r="Z11" s="174"/>
      <c r="AA11" s="174"/>
    </row>
    <row r="12" spans="1:34" ht="44.25" customHeight="1" x14ac:dyDescent="0.25">
      <c r="A12" s="172" t="s">
        <v>15</v>
      </c>
      <c r="B12" s="172"/>
      <c r="C12" s="172"/>
      <c r="D12" s="172"/>
      <c r="E12" s="172"/>
      <c r="F12" s="172"/>
      <c r="G12" s="172"/>
      <c r="H12" s="172"/>
      <c r="I12" s="172"/>
      <c r="J12" s="172"/>
      <c r="K12" s="172"/>
      <c r="L12" s="172"/>
      <c r="M12" s="172"/>
      <c r="N12" s="172"/>
      <c r="O12" s="172"/>
      <c r="P12" s="172"/>
      <c r="S12" s="172" t="s">
        <v>15</v>
      </c>
      <c r="T12" s="172"/>
      <c r="U12" s="172"/>
      <c r="V12" s="172"/>
      <c r="W12" s="172"/>
      <c r="X12" s="172"/>
      <c r="Y12" s="172"/>
      <c r="Z12" s="172"/>
      <c r="AA12" s="172"/>
      <c r="AB12" s="172"/>
      <c r="AC12" s="172"/>
      <c r="AD12" s="172"/>
      <c r="AE12" s="172"/>
      <c r="AF12" s="172"/>
      <c r="AG12" s="172"/>
      <c r="AH12" s="172"/>
    </row>
    <row r="13" spans="1:34" ht="46.5" customHeight="1" x14ac:dyDescent="0.25">
      <c r="A13" s="172" t="s">
        <v>16</v>
      </c>
      <c r="B13" s="172"/>
      <c r="C13" s="172"/>
      <c r="D13" s="172"/>
      <c r="E13" s="172"/>
      <c r="F13" s="172"/>
      <c r="G13" s="172"/>
      <c r="H13" s="172"/>
      <c r="I13" s="172"/>
      <c r="J13" s="172"/>
      <c r="K13" s="172"/>
      <c r="L13" s="172"/>
      <c r="M13" s="172"/>
      <c r="N13" s="172"/>
      <c r="O13" s="172"/>
      <c r="P13" s="172"/>
      <c r="S13" s="172" t="s">
        <v>16</v>
      </c>
      <c r="T13" s="172"/>
      <c r="U13" s="172"/>
      <c r="V13" s="172"/>
      <c r="W13" s="172"/>
      <c r="X13" s="172"/>
      <c r="Y13" s="172"/>
      <c r="Z13" s="172"/>
      <c r="AA13" s="172"/>
      <c r="AB13" s="172"/>
      <c r="AC13" s="172"/>
      <c r="AD13" s="172"/>
      <c r="AE13" s="172"/>
      <c r="AF13" s="172"/>
      <c r="AG13" s="172"/>
      <c r="AH13" s="172"/>
    </row>
    <row r="14" spans="1:34" x14ac:dyDescent="0.25">
      <c r="A14" s="172" t="s">
        <v>11</v>
      </c>
      <c r="B14" s="172"/>
      <c r="C14" s="172"/>
      <c r="D14" s="172"/>
      <c r="E14" s="172"/>
      <c r="F14" s="172"/>
      <c r="G14" s="172"/>
      <c r="H14" s="172"/>
      <c r="I14" s="172"/>
      <c r="J14" s="172"/>
      <c r="K14" s="172"/>
      <c r="L14" s="172"/>
      <c r="M14" s="172"/>
      <c r="N14" s="172"/>
      <c r="O14" s="172"/>
      <c r="P14" s="172"/>
      <c r="S14" s="172" t="s">
        <v>11</v>
      </c>
      <c r="T14" s="172"/>
      <c r="U14" s="172"/>
      <c r="V14" s="172"/>
      <c r="W14" s="172"/>
      <c r="X14" s="172"/>
      <c r="Y14" s="172"/>
      <c r="Z14" s="172"/>
      <c r="AA14" s="172"/>
      <c r="AB14" s="172"/>
      <c r="AC14" s="172"/>
      <c r="AD14" s="172"/>
      <c r="AE14" s="172"/>
      <c r="AF14" s="172"/>
      <c r="AG14" s="172"/>
      <c r="AH14" s="172"/>
    </row>
  </sheetData>
  <mergeCells count="9">
    <mergeCell ref="A14:P14"/>
    <mergeCell ref="S14:AH14"/>
    <mergeCell ref="S8:S9"/>
    <mergeCell ref="A11:P11"/>
    <mergeCell ref="S11:AA11"/>
    <mergeCell ref="A12:P12"/>
    <mergeCell ref="S12:AH12"/>
    <mergeCell ref="A13:P13"/>
    <mergeCell ref="S13:AH13"/>
  </mergeCells>
  <hyperlinks>
    <hyperlink ref="A1" location="Indice!A1" display="Indice" xr:uid="{9483F7F0-C783-46F4-9E32-C93E0083533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1E219-2DD1-41AE-B5C1-5542C36F41A4}">
  <dimension ref="A1:AK18"/>
  <sheetViews>
    <sheetView workbookViewId="0"/>
  </sheetViews>
  <sheetFormatPr baseColWidth="10" defaultRowHeight="15" x14ac:dyDescent="0.25"/>
  <cols>
    <col min="1" max="1" width="20.140625" customWidth="1"/>
  </cols>
  <sheetData>
    <row r="1" spans="1:37" x14ac:dyDescent="0.25">
      <c r="A1" s="166" t="s">
        <v>278</v>
      </c>
    </row>
    <row r="3" spans="1:37" x14ac:dyDescent="0.25">
      <c r="A3" s="18" t="s">
        <v>95</v>
      </c>
      <c r="U3" s="18" t="s">
        <v>97</v>
      </c>
      <c r="V3" s="18"/>
    </row>
    <row r="4" spans="1:37" x14ac:dyDescent="0.25">
      <c r="A4" s="17" t="s">
        <v>14</v>
      </c>
      <c r="U4" s="7" t="s">
        <v>17</v>
      </c>
      <c r="V4" s="7"/>
    </row>
    <row r="6" spans="1:37" x14ac:dyDescent="0.25">
      <c r="A6" s="16"/>
      <c r="B6" s="3"/>
      <c r="C6" s="3"/>
      <c r="D6" s="3">
        <v>1990</v>
      </c>
      <c r="E6" s="3">
        <v>1992</v>
      </c>
      <c r="F6" s="3">
        <v>1994</v>
      </c>
      <c r="G6" s="3">
        <v>1996</v>
      </c>
      <c r="H6" s="3">
        <v>1998</v>
      </c>
      <c r="I6" s="3">
        <v>2000</v>
      </c>
      <c r="J6" s="3">
        <v>2003</v>
      </c>
      <c r="K6" s="3" t="s">
        <v>0</v>
      </c>
      <c r="L6" s="3" t="s">
        <v>1</v>
      </c>
      <c r="M6" s="3" t="s">
        <v>2</v>
      </c>
      <c r="N6" s="3" t="s">
        <v>3</v>
      </c>
      <c r="O6" s="3" t="s">
        <v>4</v>
      </c>
      <c r="P6" s="3" t="s">
        <v>5</v>
      </c>
      <c r="Q6" s="4">
        <v>2020</v>
      </c>
      <c r="U6" s="16"/>
      <c r="V6" s="3"/>
      <c r="W6" s="3"/>
      <c r="X6" s="3">
        <v>1990</v>
      </c>
      <c r="Y6" s="3">
        <v>1992</v>
      </c>
      <c r="Z6" s="3">
        <v>1994</v>
      </c>
      <c r="AA6" s="3">
        <v>1996</v>
      </c>
      <c r="AB6" s="3">
        <v>1998</v>
      </c>
      <c r="AC6" s="3">
        <v>2000</v>
      </c>
      <c r="AD6" s="3">
        <v>2003</v>
      </c>
      <c r="AE6" s="3" t="s">
        <v>0</v>
      </c>
      <c r="AF6" s="3" t="s">
        <v>1</v>
      </c>
      <c r="AG6" s="3" t="s">
        <v>2</v>
      </c>
      <c r="AH6" s="3" t="s">
        <v>3</v>
      </c>
      <c r="AI6" s="3" t="s">
        <v>4</v>
      </c>
      <c r="AJ6" s="3" t="s">
        <v>5</v>
      </c>
      <c r="AK6" s="4">
        <v>2020</v>
      </c>
    </row>
    <row r="7" spans="1:37" x14ac:dyDescent="0.25">
      <c r="A7" s="8"/>
      <c r="B7" s="6"/>
      <c r="D7" s="5"/>
      <c r="E7" s="5"/>
      <c r="F7" s="5"/>
      <c r="G7" s="5"/>
      <c r="H7" s="5"/>
      <c r="I7" s="5"/>
      <c r="J7" s="5"/>
      <c r="K7" s="5"/>
      <c r="L7" s="5"/>
      <c r="M7" s="5"/>
      <c r="N7" s="5"/>
      <c r="O7" s="5"/>
      <c r="P7" s="5"/>
      <c r="Q7" s="9"/>
      <c r="U7" s="30"/>
      <c r="V7" s="31"/>
      <c r="X7" s="5"/>
      <c r="Y7" s="5"/>
      <c r="Z7" s="5"/>
      <c r="AA7" s="5"/>
      <c r="AB7" s="5"/>
      <c r="AC7" s="5"/>
      <c r="AD7" s="5"/>
      <c r="AE7" s="5"/>
      <c r="AF7" s="5"/>
      <c r="AG7" s="5"/>
      <c r="AH7" s="5"/>
      <c r="AI7" s="5"/>
      <c r="AJ7" s="5"/>
      <c r="AK7" s="9"/>
    </row>
    <row r="8" spans="1:37" x14ac:dyDescent="0.25">
      <c r="A8" s="19" t="s">
        <v>92</v>
      </c>
      <c r="B8" s="26" t="s">
        <v>19</v>
      </c>
      <c r="C8" s="7" t="s">
        <v>6</v>
      </c>
      <c r="D8" s="27">
        <v>67.922122638775733</v>
      </c>
      <c r="E8" s="27">
        <v>72.342505679721086</v>
      </c>
      <c r="F8" s="27">
        <v>71.205075138584107</v>
      </c>
      <c r="G8" s="27">
        <v>71.033707398313751</v>
      </c>
      <c r="H8" s="27">
        <v>67.951921413178553</v>
      </c>
      <c r="I8" s="27">
        <v>66.288352308878032</v>
      </c>
      <c r="J8" s="27">
        <v>67.138038677572936</v>
      </c>
      <c r="K8" s="27">
        <v>68.274511206911967</v>
      </c>
      <c r="L8" s="27">
        <v>64.451274283744553</v>
      </c>
      <c r="M8" s="27">
        <v>65.636926333727672</v>
      </c>
      <c r="N8" s="27">
        <v>66.329463709604525</v>
      </c>
      <c r="O8" s="27">
        <v>66.182133567825815</v>
      </c>
      <c r="P8" s="27">
        <v>66.477590654715016</v>
      </c>
      <c r="Q8" s="28">
        <v>58.349704863505423</v>
      </c>
      <c r="U8" s="173" t="s">
        <v>96</v>
      </c>
      <c r="V8" s="31" t="s">
        <v>19</v>
      </c>
      <c r="W8" s="7" t="s">
        <v>6</v>
      </c>
      <c r="X8" s="29">
        <v>2988570</v>
      </c>
      <c r="Y8" s="29">
        <v>3304610</v>
      </c>
      <c r="Z8" s="29">
        <v>3398557</v>
      </c>
      <c r="AA8" s="29">
        <v>3521761</v>
      </c>
      <c r="AB8" s="29">
        <v>3455926</v>
      </c>
      <c r="AC8" s="29">
        <v>3490213</v>
      </c>
      <c r="AD8" s="29">
        <v>3756668</v>
      </c>
      <c r="AE8" s="29">
        <v>4045755</v>
      </c>
      <c r="AF8" s="29">
        <v>3947065</v>
      </c>
      <c r="AG8" s="29">
        <v>4115092</v>
      </c>
      <c r="AH8" s="29">
        <v>4219844</v>
      </c>
      <c r="AI8" s="29">
        <v>4289229</v>
      </c>
      <c r="AJ8" s="29">
        <v>4451622</v>
      </c>
      <c r="AK8" s="33">
        <v>4159003</v>
      </c>
    </row>
    <row r="9" spans="1:37" x14ac:dyDescent="0.25">
      <c r="A9" s="8"/>
      <c r="B9" s="26"/>
      <c r="C9" s="7" t="s">
        <v>7</v>
      </c>
      <c r="D9" s="27" t="s">
        <v>13</v>
      </c>
      <c r="E9" s="27" t="s">
        <v>13</v>
      </c>
      <c r="F9" s="27" t="s">
        <v>13</v>
      </c>
      <c r="G9" s="27" t="s">
        <v>13</v>
      </c>
      <c r="H9" s="27" t="s">
        <v>13</v>
      </c>
      <c r="I9" s="27" t="s">
        <v>13</v>
      </c>
      <c r="J9" s="27" t="s">
        <v>13</v>
      </c>
      <c r="K9" s="27">
        <v>0.25990824457318679</v>
      </c>
      <c r="L9" s="27">
        <v>0.32667934704332746</v>
      </c>
      <c r="M9" s="27">
        <v>0.45839829841723168</v>
      </c>
      <c r="N9" s="27">
        <v>0.311963449539991</v>
      </c>
      <c r="O9" s="27">
        <v>0.24250755107606492</v>
      </c>
      <c r="P9" s="27">
        <v>0.26531008233852404</v>
      </c>
      <c r="Q9" s="28">
        <v>0.36869776954357453</v>
      </c>
      <c r="U9" s="173"/>
      <c r="V9" s="26"/>
      <c r="W9" s="7" t="s">
        <v>7</v>
      </c>
      <c r="X9" s="32" t="s">
        <v>13</v>
      </c>
      <c r="Y9" s="32" t="s">
        <v>13</v>
      </c>
      <c r="Z9" s="32" t="s">
        <v>13</v>
      </c>
      <c r="AA9" s="32" t="s">
        <v>13</v>
      </c>
      <c r="AB9" s="32" t="s">
        <v>13</v>
      </c>
      <c r="AC9" s="32" t="s">
        <v>13</v>
      </c>
      <c r="AD9" s="32" t="s">
        <v>13</v>
      </c>
      <c r="AE9" s="29">
        <v>38465.196403339396</v>
      </c>
      <c r="AF9" s="29">
        <v>47821.40802154487</v>
      </c>
      <c r="AG9" s="29">
        <v>121458.32368128364</v>
      </c>
      <c r="AH9" s="29">
        <v>80801.956844794229</v>
      </c>
      <c r="AI9" s="29">
        <v>45333.245252444933</v>
      </c>
      <c r="AJ9" s="29">
        <v>50466.402249350343</v>
      </c>
      <c r="AK9" s="33">
        <v>65324.020698114895</v>
      </c>
    </row>
    <row r="10" spans="1:37" x14ac:dyDescent="0.25">
      <c r="A10" s="8"/>
      <c r="B10" s="26" t="s">
        <v>21</v>
      </c>
      <c r="C10" s="7" t="s">
        <v>6</v>
      </c>
      <c r="D10" s="27">
        <v>29.423845509423963</v>
      </c>
      <c r="E10" s="27">
        <v>31.693846282463301</v>
      </c>
      <c r="F10" s="27">
        <v>32.472194216458028</v>
      </c>
      <c r="G10" s="27">
        <v>33.86858904176303</v>
      </c>
      <c r="H10" s="27">
        <v>34.411065205264968</v>
      </c>
      <c r="I10" s="27">
        <v>35.129666248813017</v>
      </c>
      <c r="J10" s="27">
        <v>37.060730757619645</v>
      </c>
      <c r="K10" s="27">
        <v>39.203026436428075</v>
      </c>
      <c r="L10" s="27">
        <v>37.163292796296652</v>
      </c>
      <c r="M10" s="27">
        <v>39.290943856082542</v>
      </c>
      <c r="N10" s="27">
        <v>41.859795628719297</v>
      </c>
      <c r="O10" s="27">
        <v>43.444400601984547</v>
      </c>
      <c r="P10" s="27">
        <v>44.573987681549568</v>
      </c>
      <c r="Q10" s="28">
        <v>40.160228108165718</v>
      </c>
      <c r="U10" s="8"/>
      <c r="V10" s="26" t="s">
        <v>21</v>
      </c>
      <c r="W10" s="7" t="s">
        <v>6</v>
      </c>
      <c r="X10" s="29">
        <v>1433701</v>
      </c>
      <c r="Y10" s="29">
        <v>1599835</v>
      </c>
      <c r="Z10" s="29">
        <v>1703151</v>
      </c>
      <c r="AA10" s="29">
        <v>1822040</v>
      </c>
      <c r="AB10" s="29">
        <v>1923476</v>
      </c>
      <c r="AC10" s="29">
        <v>2006231</v>
      </c>
      <c r="AD10" s="29">
        <v>2237963</v>
      </c>
      <c r="AE10" s="29">
        <v>2532570</v>
      </c>
      <c r="AF10" s="29">
        <v>2546492</v>
      </c>
      <c r="AG10" s="29">
        <v>2798945</v>
      </c>
      <c r="AH10" s="29">
        <v>3057915</v>
      </c>
      <c r="AI10" s="29">
        <v>3256826</v>
      </c>
      <c r="AJ10" s="29">
        <v>3425030</v>
      </c>
      <c r="AK10" s="33">
        <v>3504255</v>
      </c>
    </row>
    <row r="11" spans="1:37" x14ac:dyDescent="0.25">
      <c r="A11" s="8"/>
      <c r="B11" s="26"/>
      <c r="C11" s="7" t="s">
        <v>7</v>
      </c>
      <c r="D11" s="27" t="s">
        <v>13</v>
      </c>
      <c r="E11" s="27" t="s">
        <v>13</v>
      </c>
      <c r="F11" s="27" t="s">
        <v>13</v>
      </c>
      <c r="G11" s="27" t="s">
        <v>13</v>
      </c>
      <c r="H11" s="27" t="s">
        <v>13</v>
      </c>
      <c r="I11" s="27" t="s">
        <v>13</v>
      </c>
      <c r="J11" s="27" t="s">
        <v>13</v>
      </c>
      <c r="K11" s="27">
        <v>0.27574171108473522</v>
      </c>
      <c r="L11" s="27">
        <v>0.32059444773217427</v>
      </c>
      <c r="M11" s="27">
        <v>0.45397061798877741</v>
      </c>
      <c r="N11" s="27">
        <v>0.35881538936150897</v>
      </c>
      <c r="O11" s="27">
        <v>0.23544811299946927</v>
      </c>
      <c r="P11" s="27">
        <v>0.31300489614650184</v>
      </c>
      <c r="Q11" s="28">
        <v>0.30189733341580455</v>
      </c>
      <c r="U11" s="8"/>
      <c r="V11" s="26"/>
      <c r="W11" s="7" t="s">
        <v>7</v>
      </c>
      <c r="X11" s="32" t="s">
        <v>13</v>
      </c>
      <c r="Y11" s="32" t="s">
        <v>13</v>
      </c>
      <c r="Z11" s="32" t="s">
        <v>13</v>
      </c>
      <c r="AA11" s="32" t="s">
        <v>13</v>
      </c>
      <c r="AB11" s="32" t="s">
        <v>13</v>
      </c>
      <c r="AC11" s="32" t="s">
        <v>13</v>
      </c>
      <c r="AD11" s="32" t="s">
        <v>13</v>
      </c>
      <c r="AE11" s="29">
        <v>30323.884020577043</v>
      </c>
      <c r="AF11" s="29">
        <v>34967.571184942411</v>
      </c>
      <c r="AG11" s="29">
        <v>77542.666499102357</v>
      </c>
      <c r="AH11" s="29">
        <v>61709.194717964521</v>
      </c>
      <c r="AI11" s="29">
        <v>39653.476366891664</v>
      </c>
      <c r="AJ11" s="29">
        <v>45749.865045639548</v>
      </c>
      <c r="AK11" s="33">
        <v>45765.596205699643</v>
      </c>
    </row>
    <row r="12" spans="1:37" x14ac:dyDescent="0.25">
      <c r="A12" s="30"/>
      <c r="B12" s="18" t="s">
        <v>20</v>
      </c>
      <c r="C12" s="7" t="s">
        <v>6</v>
      </c>
      <c r="D12" s="21">
        <f>+'13'!C8</f>
        <v>47.691930732955903</v>
      </c>
      <c r="E12" s="21">
        <f>+'13'!D8</f>
        <v>51.004109493308079</v>
      </c>
      <c r="F12" s="21">
        <f>+'13'!E8</f>
        <v>50.926095437890659</v>
      </c>
      <c r="G12" s="21">
        <f>+'13'!F8</f>
        <v>51.692824074275599</v>
      </c>
      <c r="H12" s="21">
        <f>+'13'!G8</f>
        <v>50.389966148791324</v>
      </c>
      <c r="I12" s="21">
        <f>+'13'!H8</f>
        <v>50.076342943855714</v>
      </c>
      <c r="J12" s="21">
        <f>+'13'!I8</f>
        <v>51.526489942132059</v>
      </c>
      <c r="K12" s="21">
        <f>+'13'!J8</f>
        <v>53.111585254052265</v>
      </c>
      <c r="L12" s="21">
        <f>+'13'!K8</f>
        <v>50.041756969275554</v>
      </c>
      <c r="M12" s="21">
        <f>+'13'!L8</f>
        <v>51.623811814965237</v>
      </c>
      <c r="N12" s="21">
        <f>+'13'!M8</f>
        <v>53.250280729293983</v>
      </c>
      <c r="O12" s="21">
        <f>+'13'!N8</f>
        <v>53.987215868949242</v>
      </c>
      <c r="P12" s="21">
        <f>+'13'!O8</f>
        <v>54.773730757243257</v>
      </c>
      <c r="Q12" s="28">
        <f>+'13'!P8</f>
        <v>48.338249627650939</v>
      </c>
      <c r="U12" s="30"/>
      <c r="V12" s="18" t="s">
        <v>20</v>
      </c>
      <c r="W12" s="7" t="s">
        <v>6</v>
      </c>
      <c r="X12" s="23">
        <f>+'13'!U8</f>
        <v>4422271</v>
      </c>
      <c r="Y12" s="23">
        <f>+'13'!V8</f>
        <v>4904445</v>
      </c>
      <c r="Z12" s="23">
        <f>+'13'!W8</f>
        <v>5101708</v>
      </c>
      <c r="AA12" s="23">
        <f>+'13'!X8</f>
        <v>5343801</v>
      </c>
      <c r="AB12" s="23">
        <f>+'13'!Y8</f>
        <v>5379402</v>
      </c>
      <c r="AC12" s="23">
        <f>+'13'!Z8</f>
        <v>5496444</v>
      </c>
      <c r="AD12" s="23">
        <f>+'13'!AA8</f>
        <v>5994631</v>
      </c>
      <c r="AE12" s="23">
        <f>+'13'!AB8</f>
        <v>6578325</v>
      </c>
      <c r="AF12" s="23">
        <f>+'13'!AC8</f>
        <v>6493557</v>
      </c>
      <c r="AG12" s="23">
        <f>+'13'!AD8</f>
        <v>6914037</v>
      </c>
      <c r="AH12" s="23">
        <f>+'13'!AE8</f>
        <v>7277759</v>
      </c>
      <c r="AI12" s="23">
        <f>+'13'!AF8</f>
        <v>7546055</v>
      </c>
      <c r="AJ12" s="23">
        <f>+'13'!AG8</f>
        <v>7876652</v>
      </c>
      <c r="AK12" s="33">
        <f>+'13'!AH8</f>
        <v>7663258</v>
      </c>
    </row>
    <row r="13" spans="1:37" x14ac:dyDescent="0.25">
      <c r="A13" s="19"/>
      <c r="B13" s="18"/>
      <c r="C13" s="7" t="s">
        <v>7</v>
      </c>
      <c r="D13" s="21" t="str">
        <f>+'13'!C9</f>
        <v>-</v>
      </c>
      <c r="E13" s="21" t="str">
        <f>+'13'!D9</f>
        <v>-</v>
      </c>
      <c r="F13" s="21" t="str">
        <f>+'13'!E9</f>
        <v>-</v>
      </c>
      <c r="G13" s="21" t="str">
        <f>+'13'!F9</f>
        <v>-</v>
      </c>
      <c r="H13" s="21" t="str">
        <f>+'13'!G9</f>
        <v>-</v>
      </c>
      <c r="I13" s="21" t="str">
        <f>+'13'!H9</f>
        <v>-</v>
      </c>
      <c r="J13" s="21" t="str">
        <f>+'13'!I9</f>
        <v>-</v>
      </c>
      <c r="K13" s="21">
        <f>+'13'!J9</f>
        <v>0.1994585190849664</v>
      </c>
      <c r="L13" s="21">
        <f>+'13'!K9</f>
        <v>0.24653658174110443</v>
      </c>
      <c r="M13" s="21">
        <f>+'13'!L9</f>
        <v>0.33802192696646566</v>
      </c>
      <c r="N13" s="21">
        <f>+'13'!M9</f>
        <v>0.27652102984721028</v>
      </c>
      <c r="O13" s="21">
        <f>+'13'!N9</f>
        <v>0.19047962129063259</v>
      </c>
      <c r="P13" s="21">
        <f>+'13'!O9</f>
        <v>0.25181663744590355</v>
      </c>
      <c r="Q13" s="28">
        <f>+'13'!P9</f>
        <v>0.22567493391169621</v>
      </c>
      <c r="U13" s="30"/>
      <c r="W13" s="7" t="s">
        <v>7</v>
      </c>
      <c r="X13" s="96" t="str">
        <f>+'13'!U9</f>
        <v>-</v>
      </c>
      <c r="Y13" s="96" t="str">
        <f>+'13'!V9</f>
        <v>-</v>
      </c>
      <c r="Z13" s="96" t="str">
        <f>+'13'!W9</f>
        <v>-</v>
      </c>
      <c r="AA13" s="96" t="str">
        <f>+'13'!X9</f>
        <v>-</v>
      </c>
      <c r="AB13" s="96" t="str">
        <f>+'13'!Y9</f>
        <v>-</v>
      </c>
      <c r="AC13" s="96" t="str">
        <f>+'13'!Z9</f>
        <v>-</v>
      </c>
      <c r="AD13" s="96" t="str">
        <f>+'13'!AA9</f>
        <v>-</v>
      </c>
      <c r="AE13" s="23">
        <f>+'13'!AB9</f>
        <v>62055.857953104802</v>
      </c>
      <c r="AF13" s="23">
        <f>+'13'!AC9</f>
        <v>74579.280642775353</v>
      </c>
      <c r="AG13" s="23">
        <f>+'13'!AD9</f>
        <v>191430.80814038674</v>
      </c>
      <c r="AH13" s="23">
        <f>+'13'!AE9</f>
        <v>137520.13675052667</v>
      </c>
      <c r="AI13" s="23">
        <f>+'13'!AF9</f>
        <v>80810.362438501106</v>
      </c>
      <c r="AJ13" s="23">
        <f>+'13'!AG9</f>
        <v>91692.870121674801</v>
      </c>
      <c r="AK13" s="33">
        <f>+'13'!AH9</f>
        <v>104542.17132235787</v>
      </c>
    </row>
    <row r="14" spans="1:37" x14ac:dyDescent="0.25">
      <c r="A14" s="11"/>
      <c r="B14" s="25"/>
      <c r="C14" s="12"/>
      <c r="D14" s="13"/>
      <c r="E14" s="13"/>
      <c r="F14" s="13"/>
      <c r="G14" s="13"/>
      <c r="H14" s="13"/>
      <c r="I14" s="13"/>
      <c r="J14" s="13"/>
      <c r="K14" s="14"/>
      <c r="L14" s="14"/>
      <c r="M14" s="14"/>
      <c r="N14" s="14"/>
      <c r="O14" s="14"/>
      <c r="P14" s="14"/>
      <c r="Q14" s="15"/>
      <c r="U14" s="11"/>
      <c r="V14" s="25"/>
      <c r="W14" s="12"/>
      <c r="X14" s="13"/>
      <c r="Y14" s="13"/>
      <c r="Z14" s="13"/>
      <c r="AA14" s="13"/>
      <c r="AB14" s="13"/>
      <c r="AC14" s="13"/>
      <c r="AD14" s="13"/>
      <c r="AE14" s="14"/>
      <c r="AF14" s="14"/>
      <c r="AG14" s="14"/>
      <c r="AH14" s="14"/>
      <c r="AI14" s="14"/>
      <c r="AJ14" s="14"/>
      <c r="AK14" s="15"/>
    </row>
    <row r="15" spans="1:37" x14ac:dyDescent="0.25">
      <c r="A15" s="174" t="s">
        <v>8</v>
      </c>
      <c r="B15" s="174"/>
      <c r="C15" s="174"/>
      <c r="D15" s="174"/>
      <c r="E15" s="174"/>
      <c r="F15" s="174"/>
      <c r="G15" s="174"/>
      <c r="H15" s="174"/>
      <c r="I15" s="174"/>
      <c r="J15" s="174"/>
      <c r="U15" s="174" t="s">
        <v>8</v>
      </c>
      <c r="V15" s="174"/>
      <c r="W15" s="174"/>
      <c r="X15" s="174"/>
      <c r="Y15" s="174"/>
      <c r="Z15" s="174"/>
      <c r="AA15" s="174"/>
      <c r="AB15" s="174"/>
      <c r="AC15" s="174"/>
      <c r="AD15" s="174"/>
    </row>
    <row r="16" spans="1:37" ht="41.25" customHeight="1" x14ac:dyDescent="0.25">
      <c r="A16" s="172" t="s">
        <v>15</v>
      </c>
      <c r="B16" s="172"/>
      <c r="C16" s="172"/>
      <c r="D16" s="172"/>
      <c r="E16" s="172"/>
      <c r="F16" s="172"/>
      <c r="G16" s="172"/>
      <c r="H16" s="172"/>
      <c r="I16" s="172"/>
      <c r="J16" s="172"/>
      <c r="K16" s="172"/>
      <c r="L16" s="172"/>
      <c r="M16" s="172"/>
      <c r="N16" s="172"/>
      <c r="O16" s="172"/>
      <c r="P16" s="172"/>
      <c r="Q16" s="172"/>
      <c r="U16" s="172" t="s">
        <v>15</v>
      </c>
      <c r="V16" s="172"/>
      <c r="W16" s="172"/>
      <c r="X16" s="172"/>
      <c r="Y16" s="172"/>
      <c r="Z16" s="172"/>
      <c r="AA16" s="172"/>
      <c r="AB16" s="172"/>
      <c r="AC16" s="172"/>
      <c r="AD16" s="172"/>
      <c r="AE16" s="172"/>
      <c r="AF16" s="172"/>
      <c r="AG16" s="172"/>
      <c r="AH16" s="172"/>
      <c r="AI16" s="172"/>
      <c r="AJ16" s="172"/>
      <c r="AK16" s="172"/>
    </row>
    <row r="17" spans="1:37" ht="42.75" customHeight="1" x14ac:dyDescent="0.25">
      <c r="A17" s="172" t="s">
        <v>16</v>
      </c>
      <c r="B17" s="172"/>
      <c r="C17" s="172"/>
      <c r="D17" s="172"/>
      <c r="E17" s="172"/>
      <c r="F17" s="172"/>
      <c r="G17" s="172"/>
      <c r="H17" s="172"/>
      <c r="I17" s="172"/>
      <c r="J17" s="172"/>
      <c r="K17" s="172"/>
      <c r="L17" s="172"/>
      <c r="M17" s="172"/>
      <c r="N17" s="172"/>
      <c r="O17" s="172"/>
      <c r="P17" s="172"/>
      <c r="Q17" s="172"/>
      <c r="U17" s="172" t="s">
        <v>16</v>
      </c>
      <c r="V17" s="172"/>
      <c r="W17" s="172"/>
      <c r="X17" s="172"/>
      <c r="Y17" s="172"/>
      <c r="Z17" s="172"/>
      <c r="AA17" s="172"/>
      <c r="AB17" s="172"/>
      <c r="AC17" s="172"/>
      <c r="AD17" s="172"/>
      <c r="AE17" s="172"/>
      <c r="AF17" s="172"/>
      <c r="AG17" s="172"/>
      <c r="AH17" s="172"/>
      <c r="AI17" s="172"/>
      <c r="AJ17" s="172"/>
      <c r="AK17" s="172"/>
    </row>
    <row r="18" spans="1:37" x14ac:dyDescent="0.25">
      <c r="A18" s="172" t="s">
        <v>11</v>
      </c>
      <c r="B18" s="172"/>
      <c r="C18" s="172"/>
      <c r="D18" s="172"/>
      <c r="E18" s="172"/>
      <c r="F18" s="172"/>
      <c r="G18" s="172"/>
      <c r="H18" s="172"/>
      <c r="I18" s="172"/>
      <c r="J18" s="172"/>
      <c r="K18" s="172"/>
      <c r="L18" s="172"/>
      <c r="M18" s="172"/>
      <c r="N18" s="172"/>
      <c r="O18" s="172"/>
      <c r="P18" s="172"/>
      <c r="Q18" s="172"/>
      <c r="U18" s="172" t="s">
        <v>11</v>
      </c>
      <c r="V18" s="172"/>
      <c r="W18" s="172"/>
      <c r="X18" s="172"/>
      <c r="Y18" s="172"/>
      <c r="Z18" s="172"/>
      <c r="AA18" s="172"/>
      <c r="AB18" s="172"/>
      <c r="AC18" s="172"/>
      <c r="AD18" s="172"/>
      <c r="AE18" s="172"/>
      <c r="AF18" s="172"/>
      <c r="AG18" s="172"/>
      <c r="AH18" s="172"/>
      <c r="AI18" s="172"/>
      <c r="AJ18" s="172"/>
      <c r="AK18" s="172"/>
    </row>
  </sheetData>
  <mergeCells count="9">
    <mergeCell ref="A18:Q18"/>
    <mergeCell ref="U18:AK18"/>
    <mergeCell ref="U8:U9"/>
    <mergeCell ref="A15:J15"/>
    <mergeCell ref="U15:AD15"/>
    <mergeCell ref="A16:Q16"/>
    <mergeCell ref="U16:AK16"/>
    <mergeCell ref="A17:Q17"/>
    <mergeCell ref="U17:AK17"/>
  </mergeCells>
  <hyperlinks>
    <hyperlink ref="A1" location="Indice!A1" display="Indice" xr:uid="{6BA09FE5-590F-4550-96DA-5FA92F4C522D}"/>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D429C-75E0-41CD-BB1E-48CBC1B53114}">
  <dimension ref="A1:U47"/>
  <sheetViews>
    <sheetView workbookViewId="0"/>
  </sheetViews>
  <sheetFormatPr baseColWidth="10" defaultRowHeight="15" x14ac:dyDescent="0.25"/>
  <cols>
    <col min="1" max="1" width="19.5703125" customWidth="1"/>
    <col min="3" max="3" width="15.140625" customWidth="1"/>
    <col min="12" max="12" width="19.7109375" customWidth="1"/>
    <col min="13" max="13" width="15.42578125" customWidth="1"/>
    <col min="14" max="14" width="20.42578125" customWidth="1"/>
  </cols>
  <sheetData>
    <row r="1" spans="1:21" x14ac:dyDescent="0.25">
      <c r="A1" s="166" t="s">
        <v>278</v>
      </c>
    </row>
    <row r="3" spans="1:21" x14ac:dyDescent="0.25">
      <c r="A3" s="18" t="s">
        <v>106</v>
      </c>
      <c r="L3" s="18" t="s">
        <v>107</v>
      </c>
    </row>
    <row r="4" spans="1:21" x14ac:dyDescent="0.25">
      <c r="A4" s="17" t="s">
        <v>14</v>
      </c>
      <c r="L4" s="7" t="s">
        <v>17</v>
      </c>
    </row>
    <row r="6" spans="1:21" x14ac:dyDescent="0.25">
      <c r="A6" s="1"/>
      <c r="B6" s="2"/>
      <c r="C6" s="2"/>
      <c r="D6" s="53">
        <v>2006</v>
      </c>
      <c r="E6" s="53">
        <v>2009</v>
      </c>
      <c r="F6" s="53">
        <v>2011</v>
      </c>
      <c r="G6" s="53">
        <v>2013</v>
      </c>
      <c r="H6" s="53">
        <v>2015</v>
      </c>
      <c r="I6" s="53">
        <v>2017</v>
      </c>
      <c r="J6" s="54">
        <v>2020</v>
      </c>
      <c r="K6" s="7"/>
      <c r="L6" s="1"/>
      <c r="M6" s="2"/>
      <c r="N6" s="2"/>
      <c r="O6" s="53">
        <v>2006</v>
      </c>
      <c r="P6" s="53">
        <v>2009</v>
      </c>
      <c r="Q6" s="53">
        <v>2011</v>
      </c>
      <c r="R6" s="53">
        <v>2013</v>
      </c>
      <c r="S6" s="53">
        <v>2015</v>
      </c>
      <c r="T6" s="53">
        <v>2017</v>
      </c>
      <c r="U6" s="54">
        <v>2020</v>
      </c>
    </row>
    <row r="7" spans="1:21" x14ac:dyDescent="0.25">
      <c r="A7" s="8"/>
      <c r="B7" s="6"/>
      <c r="C7" s="6"/>
      <c r="D7" s="6"/>
      <c r="E7" s="6"/>
      <c r="F7" s="6"/>
      <c r="G7" s="6"/>
      <c r="H7" s="7"/>
      <c r="I7" s="7"/>
      <c r="J7" s="34"/>
      <c r="K7" s="7"/>
      <c r="L7" s="8"/>
      <c r="M7" s="6"/>
      <c r="N7" s="6"/>
      <c r="O7" s="6"/>
      <c r="P7" s="6"/>
      <c r="Q7" s="6"/>
      <c r="R7" s="6"/>
      <c r="S7" s="7"/>
      <c r="T7" s="7"/>
      <c r="U7" s="34"/>
    </row>
    <row r="8" spans="1:21" x14ac:dyDescent="0.25">
      <c r="A8" s="19" t="s">
        <v>92</v>
      </c>
      <c r="B8" s="41" t="s">
        <v>22</v>
      </c>
      <c r="C8" s="55" t="s">
        <v>23</v>
      </c>
      <c r="D8" s="27">
        <v>52.710578725398314</v>
      </c>
      <c r="E8" s="27">
        <v>49.199399363682318</v>
      </c>
      <c r="F8" s="27">
        <v>49.282083627054504</v>
      </c>
      <c r="G8" s="27">
        <v>53.874513237632208</v>
      </c>
      <c r="H8" s="27">
        <v>54.921006792579128</v>
      </c>
      <c r="I8" s="27">
        <v>50.910971940326796</v>
      </c>
      <c r="J8" s="39">
        <v>47.45771131920813</v>
      </c>
      <c r="K8" s="7"/>
      <c r="L8" s="173" t="s">
        <v>96</v>
      </c>
      <c r="M8" s="41" t="s">
        <v>22</v>
      </c>
      <c r="N8" s="42" t="s">
        <v>23</v>
      </c>
      <c r="O8" s="29">
        <v>71990</v>
      </c>
      <c r="P8" s="29">
        <v>66185</v>
      </c>
      <c r="Q8" s="29">
        <v>66415</v>
      </c>
      <c r="R8" s="29">
        <v>70143</v>
      </c>
      <c r="S8" s="29">
        <v>72203</v>
      </c>
      <c r="T8" s="29">
        <v>64465</v>
      </c>
      <c r="U8" s="40">
        <v>95530</v>
      </c>
    </row>
    <row r="9" spans="1:21" x14ac:dyDescent="0.25">
      <c r="A9" s="38"/>
      <c r="B9" s="41"/>
      <c r="C9" s="56" t="s">
        <v>24</v>
      </c>
      <c r="D9" s="57">
        <v>2.1052498014600305</v>
      </c>
      <c r="E9" s="57">
        <v>1.7096040578192147</v>
      </c>
      <c r="F9" s="57">
        <v>1.5448767347324528</v>
      </c>
      <c r="G9" s="57">
        <v>0.74612579189342187</v>
      </c>
      <c r="H9" s="57">
        <v>1.3222142360579547</v>
      </c>
      <c r="I9" s="57">
        <v>0.81578744570509809</v>
      </c>
      <c r="J9" s="39">
        <v>0.79910783328633506</v>
      </c>
      <c r="K9" s="7"/>
      <c r="L9" s="173"/>
      <c r="M9" s="41"/>
      <c r="N9" s="43" t="s">
        <v>24</v>
      </c>
      <c r="O9" s="44">
        <v>4483.2738117840381</v>
      </c>
      <c r="P9" s="44">
        <v>4474.9582440190734</v>
      </c>
      <c r="Q9" s="44">
        <v>6028.9334273924278</v>
      </c>
      <c r="R9" s="44">
        <v>4014.748834777738</v>
      </c>
      <c r="S9" s="44">
        <v>6554.051855319899</v>
      </c>
      <c r="T9" s="44">
        <v>2557.8057210005177</v>
      </c>
      <c r="U9" s="40">
        <v>4578.058754052372</v>
      </c>
    </row>
    <row r="10" spans="1:21" x14ac:dyDescent="0.25">
      <c r="A10" s="35"/>
      <c r="B10" s="41" t="s">
        <v>25</v>
      </c>
      <c r="C10" s="55" t="s">
        <v>23</v>
      </c>
      <c r="D10" s="27">
        <v>49.098408203797106</v>
      </c>
      <c r="E10" s="27">
        <v>51.592864044493666</v>
      </c>
      <c r="F10" s="27">
        <v>54.213615488597988</v>
      </c>
      <c r="G10" s="27">
        <v>53.726653056403848</v>
      </c>
      <c r="H10" s="27">
        <v>55.5980223140227</v>
      </c>
      <c r="I10" s="27">
        <v>58.26575504218485</v>
      </c>
      <c r="J10" s="39">
        <v>52.166211154975194</v>
      </c>
      <c r="K10" s="7"/>
      <c r="L10" s="35"/>
      <c r="M10" s="41" t="s">
        <v>25</v>
      </c>
      <c r="N10" s="42" t="s">
        <v>23</v>
      </c>
      <c r="O10" s="29">
        <v>99875</v>
      </c>
      <c r="P10" s="29">
        <v>109462</v>
      </c>
      <c r="Q10" s="29">
        <v>123124</v>
      </c>
      <c r="R10" s="29">
        <v>127373</v>
      </c>
      <c r="S10" s="29">
        <v>136740</v>
      </c>
      <c r="T10" s="29">
        <v>152968</v>
      </c>
      <c r="U10" s="40">
        <v>154605</v>
      </c>
    </row>
    <row r="11" spans="1:21" x14ac:dyDescent="0.25">
      <c r="A11" s="38"/>
      <c r="B11" s="41"/>
      <c r="C11" s="56" t="s">
        <v>24</v>
      </c>
      <c r="D11" s="57">
        <v>1.3140437786306998</v>
      </c>
      <c r="E11" s="57">
        <v>1.8327124191145163</v>
      </c>
      <c r="F11" s="57">
        <v>0.8639113378664196</v>
      </c>
      <c r="G11" s="57">
        <v>0.6109227610198591</v>
      </c>
      <c r="H11" s="57">
        <v>0.93773455603111422</v>
      </c>
      <c r="I11" s="57">
        <v>0.80953841731310539</v>
      </c>
      <c r="J11" s="39">
        <v>0.99498221573686607</v>
      </c>
      <c r="K11" s="7"/>
      <c r="L11" s="38"/>
      <c r="M11" s="41"/>
      <c r="N11" s="43" t="s">
        <v>24</v>
      </c>
      <c r="O11" s="44">
        <v>5745.7546525915786</v>
      </c>
      <c r="P11" s="44">
        <v>14776.030682391809</v>
      </c>
      <c r="Q11" s="44">
        <v>10289.441165178341</v>
      </c>
      <c r="R11" s="44">
        <v>7381.9453112126112</v>
      </c>
      <c r="S11" s="44">
        <v>8318.238069246343</v>
      </c>
      <c r="T11" s="44">
        <v>5949.2899423391709</v>
      </c>
      <c r="U11" s="40">
        <v>6872.4008482514764</v>
      </c>
    </row>
    <row r="12" spans="1:21" x14ac:dyDescent="0.25">
      <c r="A12" s="35"/>
      <c r="B12" s="41" t="s">
        <v>26</v>
      </c>
      <c r="C12" s="55" t="s">
        <v>23</v>
      </c>
      <c r="D12" s="27">
        <v>55.858224246313725</v>
      </c>
      <c r="E12" s="27">
        <v>51.799468321675491</v>
      </c>
      <c r="F12" s="27">
        <v>52.713958788384183</v>
      </c>
      <c r="G12" s="27">
        <v>54.785965226870012</v>
      </c>
      <c r="H12" s="27">
        <v>53.494024619340649</v>
      </c>
      <c r="I12" s="27">
        <v>55.162234215488645</v>
      </c>
      <c r="J12" s="39">
        <v>49.490207814904522</v>
      </c>
      <c r="K12" s="7"/>
      <c r="L12" s="35"/>
      <c r="M12" s="41" t="s">
        <v>26</v>
      </c>
      <c r="N12" s="42" t="s">
        <v>23</v>
      </c>
      <c r="O12" s="29">
        <v>216726</v>
      </c>
      <c r="P12" s="29">
        <v>204985</v>
      </c>
      <c r="Q12" s="29">
        <v>222513</v>
      </c>
      <c r="R12" s="29">
        <v>232201</v>
      </c>
      <c r="S12" s="29">
        <v>235493</v>
      </c>
      <c r="T12" s="29">
        <v>254502</v>
      </c>
      <c r="U12" s="40">
        <v>267890</v>
      </c>
    </row>
    <row r="13" spans="1:21" x14ac:dyDescent="0.25">
      <c r="A13" s="38"/>
      <c r="B13" s="41"/>
      <c r="C13" s="56" t="s">
        <v>24</v>
      </c>
      <c r="D13" s="57">
        <v>1.399454197367525</v>
      </c>
      <c r="E13" s="57">
        <v>1.1905987477360864</v>
      </c>
      <c r="F13" s="57">
        <v>0.73824900873464838</v>
      </c>
      <c r="G13" s="57">
        <v>0.87386553329403394</v>
      </c>
      <c r="H13" s="57">
        <v>0.98599565779128451</v>
      </c>
      <c r="I13" s="57">
        <v>0.97865609369480677</v>
      </c>
      <c r="J13" s="39">
        <v>0.87703549438628292</v>
      </c>
      <c r="K13" s="7"/>
      <c r="L13" s="38"/>
      <c r="M13" s="41"/>
      <c r="N13" s="43" t="s">
        <v>24</v>
      </c>
      <c r="O13" s="44">
        <v>11099.022813980184</v>
      </c>
      <c r="P13" s="44">
        <v>8800.0244227601706</v>
      </c>
      <c r="Q13" s="44">
        <v>21950.665063565</v>
      </c>
      <c r="R13" s="44">
        <v>19133.297452056944</v>
      </c>
      <c r="S13" s="44">
        <v>16003.890482542065</v>
      </c>
      <c r="T13" s="44">
        <v>11929.42642380912</v>
      </c>
      <c r="U13" s="40">
        <v>12491.62198144311</v>
      </c>
    </row>
    <row r="14" spans="1:21" x14ac:dyDescent="0.25">
      <c r="A14" s="35"/>
      <c r="B14" s="41" t="s">
        <v>27</v>
      </c>
      <c r="C14" s="55" t="s">
        <v>23</v>
      </c>
      <c r="D14" s="27">
        <v>54.861434103463239</v>
      </c>
      <c r="E14" s="27">
        <v>50.719186341873936</v>
      </c>
      <c r="F14" s="27">
        <v>51.999279111789839</v>
      </c>
      <c r="G14" s="27">
        <v>54.208150803132881</v>
      </c>
      <c r="H14" s="27">
        <v>51.676613404494965</v>
      </c>
      <c r="I14" s="27">
        <v>52.188916797347154</v>
      </c>
      <c r="J14" s="39">
        <v>47.196755570857789</v>
      </c>
      <c r="K14" s="7"/>
      <c r="L14" s="35"/>
      <c r="M14" s="41" t="s">
        <v>27</v>
      </c>
      <c r="N14" s="42" t="s">
        <v>23</v>
      </c>
      <c r="O14" s="29">
        <v>104979</v>
      </c>
      <c r="P14" s="29">
        <v>98838</v>
      </c>
      <c r="Q14" s="29">
        <v>109641</v>
      </c>
      <c r="R14" s="29">
        <v>114338</v>
      </c>
      <c r="S14" s="29">
        <v>110574</v>
      </c>
      <c r="T14" s="29">
        <v>116148</v>
      </c>
      <c r="U14" s="40">
        <v>117889</v>
      </c>
    </row>
    <row r="15" spans="1:21" x14ac:dyDescent="0.25">
      <c r="A15" s="38"/>
      <c r="B15" s="41"/>
      <c r="C15" s="56" t="s">
        <v>24</v>
      </c>
      <c r="D15" s="57">
        <v>1.0797832238244855</v>
      </c>
      <c r="E15" s="57">
        <v>1.139329910097673</v>
      </c>
      <c r="F15" s="57">
        <v>0.87931787624465141</v>
      </c>
      <c r="G15" s="57">
        <v>1.0362653221943403</v>
      </c>
      <c r="H15" s="57">
        <v>0.60410269204304823</v>
      </c>
      <c r="I15" s="57">
        <v>1.1465430379660868</v>
      </c>
      <c r="J15" s="39">
        <v>0.78566655871142244</v>
      </c>
      <c r="K15" s="7"/>
      <c r="L15" s="38"/>
      <c r="M15" s="41"/>
      <c r="N15" s="43" t="s">
        <v>24</v>
      </c>
      <c r="O15" s="44">
        <v>4442.9213911270717</v>
      </c>
      <c r="P15" s="44">
        <v>4340.9557206050786</v>
      </c>
      <c r="Q15" s="44">
        <v>5985.0191836924541</v>
      </c>
      <c r="R15" s="44">
        <v>8403.7058937734237</v>
      </c>
      <c r="S15" s="44">
        <v>5023.0332578890175</v>
      </c>
      <c r="T15" s="44">
        <v>6271.0136607516115</v>
      </c>
      <c r="U15" s="40">
        <v>4713.5714848570133</v>
      </c>
    </row>
    <row r="16" spans="1:21" x14ac:dyDescent="0.25">
      <c r="A16" s="35"/>
      <c r="B16" s="41" t="s">
        <v>28</v>
      </c>
      <c r="C16" s="55" t="s">
        <v>23</v>
      </c>
      <c r="D16" s="27">
        <v>48.05442729488221</v>
      </c>
      <c r="E16" s="27">
        <v>48.872541676865914</v>
      </c>
      <c r="F16" s="27">
        <v>47.742170236743142</v>
      </c>
      <c r="G16" s="27">
        <v>52.04195526996579</v>
      </c>
      <c r="H16" s="27">
        <v>50.026990258282481</v>
      </c>
      <c r="I16" s="27">
        <v>46.873576616596225</v>
      </c>
      <c r="J16" s="39">
        <v>43.859411903897566</v>
      </c>
      <c r="K16" s="7"/>
      <c r="L16" s="35"/>
      <c r="M16" s="41" t="s">
        <v>28</v>
      </c>
      <c r="N16" s="42" t="s">
        <v>23</v>
      </c>
      <c r="O16" s="29">
        <v>248451</v>
      </c>
      <c r="P16" s="29">
        <v>267541</v>
      </c>
      <c r="Q16" s="29">
        <v>270288</v>
      </c>
      <c r="R16" s="29">
        <v>299337</v>
      </c>
      <c r="S16" s="29">
        <v>297490</v>
      </c>
      <c r="T16" s="29">
        <v>287118</v>
      </c>
      <c r="U16" s="40">
        <v>298419</v>
      </c>
    </row>
    <row r="17" spans="1:21" x14ac:dyDescent="0.25">
      <c r="A17" s="38"/>
      <c r="B17" s="41"/>
      <c r="C17" s="56" t="s">
        <v>24</v>
      </c>
      <c r="D17" s="57">
        <v>0.84226786008950238</v>
      </c>
      <c r="E17" s="57">
        <v>0.86836270275290928</v>
      </c>
      <c r="F17" s="57">
        <v>1.5064180097827264</v>
      </c>
      <c r="G17" s="57">
        <v>0.62185220211166836</v>
      </c>
      <c r="H17" s="57">
        <v>0.61714785372264991</v>
      </c>
      <c r="I17" s="57">
        <v>0.86816152102501387</v>
      </c>
      <c r="J17" s="39">
        <v>0.80022692061443434</v>
      </c>
      <c r="K17" s="7"/>
      <c r="L17" s="38"/>
      <c r="M17" s="41"/>
      <c r="N17" s="43" t="s">
        <v>24</v>
      </c>
      <c r="O17" s="44">
        <v>8131.6088862323832</v>
      </c>
      <c r="P17" s="44">
        <v>16265.858756299032</v>
      </c>
      <c r="Q17" s="44">
        <v>18268.197898266175</v>
      </c>
      <c r="R17" s="44">
        <v>23363.410126507504</v>
      </c>
      <c r="S17" s="44">
        <v>7777.9224237804992</v>
      </c>
      <c r="T17" s="44">
        <v>12558.530544071373</v>
      </c>
      <c r="U17" s="40">
        <v>14660.853532713989</v>
      </c>
    </row>
    <row r="18" spans="1:21" x14ac:dyDescent="0.25">
      <c r="A18" s="35"/>
      <c r="B18" s="41" t="s">
        <v>29</v>
      </c>
      <c r="C18" s="55" t="s">
        <v>23</v>
      </c>
      <c r="D18" s="27">
        <v>52.017164795198553</v>
      </c>
      <c r="E18" s="27">
        <v>47.789886657598082</v>
      </c>
      <c r="F18" s="27">
        <v>47.781768382233189</v>
      </c>
      <c r="G18" s="27">
        <v>50.911366068076148</v>
      </c>
      <c r="H18" s="27">
        <v>50.838562107926798</v>
      </c>
      <c r="I18" s="27">
        <v>51.700250487422593</v>
      </c>
      <c r="J18" s="39">
        <v>46.212465323007507</v>
      </c>
      <c r="K18" s="7"/>
      <c r="L18" s="35"/>
      <c r="M18" s="41" t="s">
        <v>29</v>
      </c>
      <c r="N18" s="42" t="s">
        <v>23</v>
      </c>
      <c r="O18" s="29">
        <v>655912</v>
      </c>
      <c r="P18" s="29">
        <v>639757</v>
      </c>
      <c r="Q18" s="29">
        <v>674777</v>
      </c>
      <c r="R18" s="29">
        <v>721355</v>
      </c>
      <c r="S18" s="29">
        <v>748578</v>
      </c>
      <c r="T18" s="29">
        <v>789681</v>
      </c>
      <c r="U18" s="40">
        <v>738624</v>
      </c>
    </row>
    <row r="19" spans="1:21" x14ac:dyDescent="0.25">
      <c r="A19" s="38"/>
      <c r="B19" s="41"/>
      <c r="C19" s="56" t="s">
        <v>24</v>
      </c>
      <c r="D19" s="57">
        <v>0.6360006332093876</v>
      </c>
      <c r="E19" s="57">
        <v>0.74920940993481033</v>
      </c>
      <c r="F19" s="57">
        <v>0.70378776108573327</v>
      </c>
      <c r="G19" s="57">
        <v>1.0294709164755613</v>
      </c>
      <c r="H19" s="57">
        <v>0.42403969246303735</v>
      </c>
      <c r="I19" s="57">
        <v>0.5150081020867775</v>
      </c>
      <c r="J19" s="39">
        <v>0.58305388623133891</v>
      </c>
      <c r="K19" s="7"/>
      <c r="L19" s="38"/>
      <c r="M19" s="41"/>
      <c r="N19" s="43" t="s">
        <v>24</v>
      </c>
      <c r="O19" s="44">
        <v>16246.600617968963</v>
      </c>
      <c r="P19" s="44">
        <v>29078.965728339819</v>
      </c>
      <c r="Q19" s="44">
        <v>34133.432394580661</v>
      </c>
      <c r="R19" s="44">
        <v>43385.345348363684</v>
      </c>
      <c r="S19" s="44">
        <v>18753.499981366149</v>
      </c>
      <c r="T19" s="44">
        <v>19367.326853061924</v>
      </c>
      <c r="U19" s="40">
        <v>20295.522361942269</v>
      </c>
    </row>
    <row r="20" spans="1:21" x14ac:dyDescent="0.25">
      <c r="A20" s="35"/>
      <c r="B20" s="45" t="s">
        <v>30</v>
      </c>
      <c r="C20" s="55" t="s">
        <v>23</v>
      </c>
      <c r="D20" s="27">
        <v>57.21906430758964</v>
      </c>
      <c r="E20" s="27">
        <v>53.771193771950252</v>
      </c>
      <c r="F20" s="27">
        <v>56.008966117911932</v>
      </c>
      <c r="G20" s="27">
        <v>57.625287192936149</v>
      </c>
      <c r="H20" s="27">
        <v>58.882189870388821</v>
      </c>
      <c r="I20" s="27">
        <v>60.245560289944464</v>
      </c>
      <c r="J20" s="39">
        <v>51.942149588961229</v>
      </c>
      <c r="K20" s="7"/>
      <c r="L20" s="35"/>
      <c r="M20" s="45" t="s">
        <v>30</v>
      </c>
      <c r="N20" s="42" t="s">
        <v>23</v>
      </c>
      <c r="O20" s="29">
        <v>2882673</v>
      </c>
      <c r="P20" s="29">
        <v>2871642</v>
      </c>
      <c r="Q20" s="29">
        <v>3053904</v>
      </c>
      <c r="R20" s="29">
        <v>3226955</v>
      </c>
      <c r="S20" s="29">
        <v>3354042</v>
      </c>
      <c r="T20" s="29">
        <v>3496574</v>
      </c>
      <c r="U20" s="40">
        <v>3470950</v>
      </c>
    </row>
    <row r="21" spans="1:21" x14ac:dyDescent="0.25">
      <c r="A21" s="38"/>
      <c r="B21" s="45"/>
      <c r="C21" s="56" t="s">
        <v>24</v>
      </c>
      <c r="D21" s="57">
        <v>0.34300550545854958</v>
      </c>
      <c r="E21" s="57">
        <v>0.44098737661971438</v>
      </c>
      <c r="F21" s="57">
        <v>0.62250749780432246</v>
      </c>
      <c r="G21" s="57">
        <v>0.53993493074187471</v>
      </c>
      <c r="H21" s="57">
        <v>0.36943002017982851</v>
      </c>
      <c r="I21" s="57">
        <v>0.49844666320849684</v>
      </c>
      <c r="J21" s="39">
        <v>0.43362374334642306</v>
      </c>
      <c r="K21" s="7"/>
      <c r="L21" s="38"/>
      <c r="M21" s="45"/>
      <c r="N21" s="43" t="s">
        <v>24</v>
      </c>
      <c r="O21" s="44">
        <v>52315.206838292048</v>
      </c>
      <c r="P21" s="44">
        <v>47964.824750177126</v>
      </c>
      <c r="Q21" s="44">
        <v>167134.59393097975</v>
      </c>
      <c r="R21" s="44">
        <v>115640.94769377587</v>
      </c>
      <c r="S21" s="44">
        <v>68197.706297029828</v>
      </c>
      <c r="T21" s="44">
        <v>80941.610207700825</v>
      </c>
      <c r="U21" s="40">
        <v>89076.438840988398</v>
      </c>
    </row>
    <row r="22" spans="1:21" x14ac:dyDescent="0.25">
      <c r="A22" s="35"/>
      <c r="B22" s="41" t="s">
        <v>31</v>
      </c>
      <c r="C22" s="55" t="s">
        <v>23</v>
      </c>
      <c r="D22" s="27">
        <v>51.367174343052056</v>
      </c>
      <c r="E22" s="27">
        <v>50.622980538366654</v>
      </c>
      <c r="F22" s="27">
        <v>52.042775872491887</v>
      </c>
      <c r="G22" s="27">
        <v>53.488128691862137</v>
      </c>
      <c r="H22" s="27">
        <v>53.874687669595069</v>
      </c>
      <c r="I22" s="27">
        <v>52.235128938622687</v>
      </c>
      <c r="J22" s="39">
        <v>48.996636820595675</v>
      </c>
      <c r="K22" s="7"/>
      <c r="L22" s="35"/>
      <c r="M22" s="41" t="s">
        <v>31</v>
      </c>
      <c r="N22" s="42" t="s">
        <v>23</v>
      </c>
      <c r="O22" s="29">
        <v>335516</v>
      </c>
      <c r="P22" s="29">
        <v>345149</v>
      </c>
      <c r="Q22" s="29">
        <v>360709</v>
      </c>
      <c r="R22" s="29">
        <v>373069</v>
      </c>
      <c r="S22" s="29">
        <v>391127</v>
      </c>
      <c r="T22" s="29">
        <v>397338</v>
      </c>
      <c r="U22" s="40">
        <v>390000</v>
      </c>
    </row>
    <row r="23" spans="1:21" x14ac:dyDescent="0.25">
      <c r="A23" s="38"/>
      <c r="B23" s="41"/>
      <c r="C23" s="56" t="s">
        <v>24</v>
      </c>
      <c r="D23" s="57">
        <v>0.66534004481470754</v>
      </c>
      <c r="E23" s="57">
        <v>0.92404068099791437</v>
      </c>
      <c r="F23" s="57">
        <v>1.1805113397967901</v>
      </c>
      <c r="G23" s="57">
        <v>1.1886326107906984</v>
      </c>
      <c r="H23" s="57">
        <v>0.66496397223864034</v>
      </c>
      <c r="I23" s="57">
        <v>0.56971013244954016</v>
      </c>
      <c r="J23" s="39">
        <v>0.97892947850548884</v>
      </c>
      <c r="K23" s="7"/>
      <c r="L23" s="38"/>
      <c r="M23" s="41"/>
      <c r="N23" s="43" t="s">
        <v>24</v>
      </c>
      <c r="O23" s="44">
        <v>9453.6116834964123</v>
      </c>
      <c r="P23" s="44">
        <v>12923.34069580564</v>
      </c>
      <c r="Q23" s="44">
        <v>33890.919695758581</v>
      </c>
      <c r="R23" s="44">
        <v>23121.925083976854</v>
      </c>
      <c r="S23" s="44">
        <v>13122.291663972865</v>
      </c>
      <c r="T23" s="44">
        <v>11320.853330488599</v>
      </c>
      <c r="U23" s="40">
        <v>24370.843914692112</v>
      </c>
    </row>
    <row r="24" spans="1:21" x14ac:dyDescent="0.25">
      <c r="A24" s="35"/>
      <c r="B24" s="41" t="s">
        <v>32</v>
      </c>
      <c r="C24" s="55" t="s">
        <v>23</v>
      </c>
      <c r="D24" s="27">
        <v>51.335936773343008</v>
      </c>
      <c r="E24" s="27">
        <v>47.509408928285637</v>
      </c>
      <c r="F24" s="27">
        <v>51.52770952494339</v>
      </c>
      <c r="G24" s="27">
        <v>49.988825669452311</v>
      </c>
      <c r="H24" s="27">
        <v>51.839443757455314</v>
      </c>
      <c r="I24" s="27">
        <v>51.332989105540008</v>
      </c>
      <c r="J24" s="39">
        <v>46.315443526242277</v>
      </c>
      <c r="K24" s="7"/>
      <c r="L24" s="35"/>
      <c r="M24" s="41" t="s">
        <v>32</v>
      </c>
      <c r="N24" s="42" t="s">
        <v>23</v>
      </c>
      <c r="O24" s="29">
        <v>380830</v>
      </c>
      <c r="P24" s="29">
        <v>368101</v>
      </c>
      <c r="Q24" s="29">
        <v>406836</v>
      </c>
      <c r="R24" s="29">
        <v>409329</v>
      </c>
      <c r="S24" s="29">
        <v>426762</v>
      </c>
      <c r="T24" s="29">
        <v>440416</v>
      </c>
      <c r="U24" s="40">
        <v>428416</v>
      </c>
    </row>
    <row r="25" spans="1:21" x14ac:dyDescent="0.25">
      <c r="A25" s="38"/>
      <c r="B25" s="41"/>
      <c r="C25" s="56" t="s">
        <v>24</v>
      </c>
      <c r="D25" s="57">
        <v>0.74806121774084677</v>
      </c>
      <c r="E25" s="57">
        <v>0.99660865933161802</v>
      </c>
      <c r="F25" s="57">
        <v>0.81624960826550186</v>
      </c>
      <c r="G25" s="57">
        <v>0.69792549105599611</v>
      </c>
      <c r="H25" s="57">
        <v>0.59367282883739725</v>
      </c>
      <c r="I25" s="57">
        <v>0.47223387194989574</v>
      </c>
      <c r="J25" s="39">
        <v>0.87167678432437734</v>
      </c>
      <c r="K25" s="7"/>
      <c r="L25" s="38"/>
      <c r="M25" s="41"/>
      <c r="N25" s="43" t="s">
        <v>24</v>
      </c>
      <c r="O25" s="44">
        <v>10940.936133252932</v>
      </c>
      <c r="P25" s="44">
        <v>18454.548639898545</v>
      </c>
      <c r="Q25" s="44">
        <v>20512.377903918412</v>
      </c>
      <c r="R25" s="44">
        <v>20621.154231797678</v>
      </c>
      <c r="S25" s="44">
        <v>14526.451735549121</v>
      </c>
      <c r="T25" s="44">
        <v>15655.717198096501</v>
      </c>
      <c r="U25" s="40">
        <v>17294.575218073973</v>
      </c>
    </row>
    <row r="26" spans="1:21" x14ac:dyDescent="0.25">
      <c r="A26" s="35"/>
      <c r="B26" s="45" t="s">
        <v>33</v>
      </c>
      <c r="C26" s="55" t="s">
        <v>23</v>
      </c>
      <c r="D26" s="46" t="s">
        <v>34</v>
      </c>
      <c r="E26" s="46" t="s">
        <v>34</v>
      </c>
      <c r="F26" s="46" t="s">
        <v>34</v>
      </c>
      <c r="G26" s="46" t="s">
        <v>34</v>
      </c>
      <c r="H26" s="46" t="s">
        <v>34</v>
      </c>
      <c r="I26" s="27">
        <v>50.04425304817638</v>
      </c>
      <c r="J26" s="39">
        <v>41.058989538255688</v>
      </c>
      <c r="K26" s="7"/>
      <c r="L26" s="35"/>
      <c r="M26" s="45" t="s">
        <v>33</v>
      </c>
      <c r="N26" s="42" t="s">
        <v>23</v>
      </c>
      <c r="O26" s="46" t="s">
        <v>34</v>
      </c>
      <c r="P26" s="46" t="s">
        <v>34</v>
      </c>
      <c r="Q26" s="46" t="s">
        <v>34</v>
      </c>
      <c r="R26" s="46" t="s">
        <v>34</v>
      </c>
      <c r="S26" s="46" t="s">
        <v>34</v>
      </c>
      <c r="T26" s="29">
        <v>189420</v>
      </c>
      <c r="U26" s="33">
        <v>174295</v>
      </c>
    </row>
    <row r="27" spans="1:21" x14ac:dyDescent="0.25">
      <c r="A27" s="38"/>
      <c r="B27" s="45"/>
      <c r="C27" s="56" t="s">
        <v>24</v>
      </c>
      <c r="D27" s="27"/>
      <c r="E27" s="27"/>
      <c r="F27" s="27"/>
      <c r="G27" s="27"/>
      <c r="H27" s="27"/>
      <c r="I27" s="57">
        <v>1.086212264436845</v>
      </c>
      <c r="J27" s="39">
        <v>0.88123341765290553</v>
      </c>
      <c r="K27" s="7"/>
      <c r="L27" s="38"/>
      <c r="M27" s="45"/>
      <c r="N27" s="43" t="s">
        <v>24</v>
      </c>
      <c r="O27" s="47"/>
      <c r="P27" s="47"/>
      <c r="Q27" s="47"/>
      <c r="R27" s="47"/>
      <c r="S27" s="47"/>
      <c r="T27" s="44">
        <v>8033.8317258951838</v>
      </c>
      <c r="U27" s="40">
        <v>11791.780591743116</v>
      </c>
    </row>
    <row r="28" spans="1:21" x14ac:dyDescent="0.25">
      <c r="A28" s="35"/>
      <c r="B28" s="41" t="s">
        <v>35</v>
      </c>
      <c r="C28" s="55" t="s">
        <v>23</v>
      </c>
      <c r="D28" s="57">
        <v>45.679540054350234</v>
      </c>
      <c r="E28" s="57">
        <v>44.387051855010988</v>
      </c>
      <c r="F28" s="57">
        <v>44.802037292171889</v>
      </c>
      <c r="G28" s="57">
        <v>45.97821421400031</v>
      </c>
      <c r="H28" s="57">
        <v>46.509447362986677</v>
      </c>
      <c r="I28" s="57">
        <v>47.624731152949686</v>
      </c>
      <c r="J28" s="39">
        <v>44.383870055165261</v>
      </c>
      <c r="K28" s="7"/>
      <c r="L28" s="35"/>
      <c r="M28" s="41" t="s">
        <v>35</v>
      </c>
      <c r="N28" s="42" t="s">
        <v>23</v>
      </c>
      <c r="O28" s="29">
        <v>690359</v>
      </c>
      <c r="P28" s="29">
        <v>691070</v>
      </c>
      <c r="Q28" s="29">
        <v>718665</v>
      </c>
      <c r="R28" s="29">
        <v>748752</v>
      </c>
      <c r="S28" s="29">
        <v>779263</v>
      </c>
      <c r="T28" s="29">
        <v>634841</v>
      </c>
      <c r="U28" s="40">
        <v>602456</v>
      </c>
    </row>
    <row r="29" spans="1:21" x14ac:dyDescent="0.25">
      <c r="A29" s="38"/>
      <c r="B29" s="41"/>
      <c r="C29" s="56" t="s">
        <v>24</v>
      </c>
      <c r="D29" s="27">
        <v>0.43756635521040044</v>
      </c>
      <c r="E29" s="27">
        <v>0.56871321237784789</v>
      </c>
      <c r="F29" s="27">
        <v>0.87526710782079764</v>
      </c>
      <c r="G29" s="27">
        <v>0.46136302713260036</v>
      </c>
      <c r="H29" s="27">
        <v>0.41511026069807766</v>
      </c>
      <c r="I29" s="27">
        <v>0.52325602857935039</v>
      </c>
      <c r="J29" s="39">
        <v>0.5138269358886729</v>
      </c>
      <c r="K29" s="7"/>
      <c r="L29" s="38"/>
      <c r="M29" s="41"/>
      <c r="N29" s="43" t="s">
        <v>24</v>
      </c>
      <c r="O29" s="44">
        <v>10965.414157608684</v>
      </c>
      <c r="P29" s="44">
        <v>19244.827252403717</v>
      </c>
      <c r="Q29" s="44">
        <v>56210.130995632688</v>
      </c>
      <c r="R29" s="44">
        <v>31568.342298616379</v>
      </c>
      <c r="S29" s="44">
        <v>19902.15380517501</v>
      </c>
      <c r="T29" s="44">
        <v>18558.982202626888</v>
      </c>
      <c r="U29" s="40">
        <v>20772.280859577215</v>
      </c>
    </row>
    <row r="30" spans="1:21" x14ac:dyDescent="0.25">
      <c r="A30" s="35"/>
      <c r="B30" s="41" t="s">
        <v>36</v>
      </c>
      <c r="C30" s="55" t="s">
        <v>23</v>
      </c>
      <c r="D30" s="57">
        <v>48.663486310484075</v>
      </c>
      <c r="E30" s="57">
        <v>42.021800880852069</v>
      </c>
      <c r="F30" s="57">
        <v>45.153083450955791</v>
      </c>
      <c r="G30" s="57">
        <v>47.529039832615126</v>
      </c>
      <c r="H30" s="57">
        <v>47.679915076160938</v>
      </c>
      <c r="I30" s="57">
        <v>48.950241198328087</v>
      </c>
      <c r="J30" s="39">
        <v>41.139157432725014</v>
      </c>
      <c r="K30" s="7"/>
      <c r="L30" s="35"/>
      <c r="M30" s="41" t="s">
        <v>36</v>
      </c>
      <c r="N30" s="42" t="s">
        <v>23</v>
      </c>
      <c r="O30" s="29">
        <v>337546</v>
      </c>
      <c r="P30" s="29">
        <v>303123</v>
      </c>
      <c r="Q30" s="29">
        <v>336856</v>
      </c>
      <c r="R30" s="29">
        <v>362321</v>
      </c>
      <c r="S30" s="29">
        <v>371900</v>
      </c>
      <c r="T30" s="29">
        <v>396658</v>
      </c>
      <c r="U30" s="40">
        <v>335366</v>
      </c>
    </row>
    <row r="31" spans="1:21" x14ac:dyDescent="0.25">
      <c r="A31" s="38"/>
      <c r="B31" s="41"/>
      <c r="C31" s="56" t="s">
        <v>24</v>
      </c>
      <c r="D31" s="27">
        <v>0.75084109602422655</v>
      </c>
      <c r="E31" s="27">
        <v>0.71165447716642183</v>
      </c>
      <c r="F31" s="27">
        <v>0.91160901270006478</v>
      </c>
      <c r="G31" s="27">
        <v>0.61540770125685063</v>
      </c>
      <c r="H31" s="27">
        <v>0.48187032452066453</v>
      </c>
      <c r="I31" s="27">
        <v>0.65020008105195792</v>
      </c>
      <c r="J31" s="39">
        <v>0.65475470514054634</v>
      </c>
      <c r="K31" s="7"/>
      <c r="L31" s="38"/>
      <c r="M31" s="41"/>
      <c r="N31" s="43" t="s">
        <v>24</v>
      </c>
      <c r="O31" s="44">
        <v>10980.096309936072</v>
      </c>
      <c r="P31" s="44">
        <v>14992.884665125182</v>
      </c>
      <c r="Q31" s="44">
        <v>31266.429489188242</v>
      </c>
      <c r="R31" s="44">
        <v>15670.476203271592</v>
      </c>
      <c r="S31" s="44">
        <v>10630.905271110892</v>
      </c>
      <c r="T31" s="44">
        <v>10956.345360109823</v>
      </c>
      <c r="U31" s="40">
        <v>13942.053798456225</v>
      </c>
    </row>
    <row r="32" spans="1:21" x14ac:dyDescent="0.25">
      <c r="A32" s="35"/>
      <c r="B32" s="41" t="s">
        <v>37</v>
      </c>
      <c r="C32" s="55" t="s">
        <v>23</v>
      </c>
      <c r="D32" s="57">
        <v>47.780985874725019</v>
      </c>
      <c r="E32" s="57">
        <v>42.793270908456435</v>
      </c>
      <c r="F32" s="57">
        <v>46.533849330996304</v>
      </c>
      <c r="G32" s="57">
        <v>46.6040163906668</v>
      </c>
      <c r="H32" s="57">
        <v>50.216467800626219</v>
      </c>
      <c r="I32" s="57">
        <v>50.42279540025185</v>
      </c>
      <c r="J32" s="39">
        <v>42.26055461507945</v>
      </c>
      <c r="K32" s="7"/>
      <c r="L32" s="35"/>
      <c r="M32" s="41" t="s">
        <v>37</v>
      </c>
      <c r="N32" s="42" t="s">
        <v>23</v>
      </c>
      <c r="O32" s="29">
        <v>132059</v>
      </c>
      <c r="P32" s="29">
        <v>117726</v>
      </c>
      <c r="Q32" s="29">
        <v>134071</v>
      </c>
      <c r="R32" s="29">
        <v>137617</v>
      </c>
      <c r="S32" s="29">
        <v>148352</v>
      </c>
      <c r="T32" s="29">
        <v>151759</v>
      </c>
      <c r="U32" s="40">
        <v>139549</v>
      </c>
    </row>
    <row r="33" spans="1:21" x14ac:dyDescent="0.25">
      <c r="A33" s="38"/>
      <c r="B33" s="41"/>
      <c r="C33" s="56" t="s">
        <v>24</v>
      </c>
      <c r="D33" s="27">
        <v>0.98926800688397298</v>
      </c>
      <c r="E33" s="27">
        <v>1.1035768196936371</v>
      </c>
      <c r="F33" s="27">
        <v>0.59953108731369853</v>
      </c>
      <c r="G33" s="27">
        <v>0.84212090653981353</v>
      </c>
      <c r="H33" s="27">
        <v>0.75532772548278126</v>
      </c>
      <c r="I33" s="27">
        <v>1.0417623912058334</v>
      </c>
      <c r="J33" s="39">
        <v>0.95717604091396202</v>
      </c>
      <c r="K33" s="7"/>
      <c r="L33" s="38"/>
      <c r="M33" s="41"/>
      <c r="N33" s="43" t="s">
        <v>24</v>
      </c>
      <c r="O33" s="44">
        <v>5147.5344814063255</v>
      </c>
      <c r="P33" s="44">
        <v>15397.177226668877</v>
      </c>
      <c r="Q33" s="44">
        <v>8299.6388726002297</v>
      </c>
      <c r="R33" s="44">
        <v>6402.6818504262546</v>
      </c>
      <c r="S33" s="44">
        <v>7107.8113157286343</v>
      </c>
      <c r="T33" s="44">
        <v>6185.1728537864583</v>
      </c>
      <c r="U33" s="40">
        <v>5135.4201142652391</v>
      </c>
    </row>
    <row r="34" spans="1:21" x14ac:dyDescent="0.25">
      <c r="A34" s="35"/>
      <c r="B34" s="41" t="s">
        <v>38</v>
      </c>
      <c r="C34" s="55" t="s">
        <v>23</v>
      </c>
      <c r="D34" s="57">
        <v>53.830817046262204</v>
      </c>
      <c r="E34" s="57">
        <v>49.495786085184164</v>
      </c>
      <c r="F34" s="57">
        <v>50.226691386344804</v>
      </c>
      <c r="G34" s="57">
        <v>50.972747603073778</v>
      </c>
      <c r="H34" s="57">
        <v>52.260595140017827</v>
      </c>
      <c r="I34" s="57">
        <v>53.156128042464324</v>
      </c>
      <c r="J34" s="39">
        <v>45.576446783574006</v>
      </c>
      <c r="K34" s="7"/>
      <c r="L34" s="35"/>
      <c r="M34" s="41" t="s">
        <v>38</v>
      </c>
      <c r="N34" s="42" t="s">
        <v>23</v>
      </c>
      <c r="O34" s="29">
        <v>318862</v>
      </c>
      <c r="P34" s="29">
        <v>305978</v>
      </c>
      <c r="Q34" s="29">
        <v>325367</v>
      </c>
      <c r="R34" s="29">
        <v>342806</v>
      </c>
      <c r="S34" s="29">
        <v>355868</v>
      </c>
      <c r="T34" s="29">
        <v>379741</v>
      </c>
      <c r="U34" s="40">
        <v>329762</v>
      </c>
    </row>
    <row r="35" spans="1:21" x14ac:dyDescent="0.25">
      <c r="A35" s="38"/>
      <c r="B35" s="41"/>
      <c r="C35" s="56" t="s">
        <v>24</v>
      </c>
      <c r="D35" s="27">
        <v>0.8165995854791509</v>
      </c>
      <c r="E35" s="27">
        <v>0.85961601868634885</v>
      </c>
      <c r="F35" s="27">
        <v>1.3799296299966215</v>
      </c>
      <c r="G35" s="27">
        <v>0.65779477724448165</v>
      </c>
      <c r="H35" s="27">
        <v>0.58487705913138166</v>
      </c>
      <c r="I35" s="27">
        <v>0.73446241893978459</v>
      </c>
      <c r="J35" s="39">
        <v>0.61213457547674999</v>
      </c>
      <c r="K35" s="7"/>
      <c r="L35" s="38"/>
      <c r="M35" s="41"/>
      <c r="N35" s="43" t="s">
        <v>24</v>
      </c>
      <c r="O35" s="44">
        <v>9948.2691962279368</v>
      </c>
      <c r="P35" s="44">
        <v>10419.102188817986</v>
      </c>
      <c r="Q35" s="44">
        <v>26901.621467215682</v>
      </c>
      <c r="R35" s="44">
        <v>18228.552708441908</v>
      </c>
      <c r="S35" s="44">
        <v>10365.807281110916</v>
      </c>
      <c r="T35" s="44">
        <v>12116.142171229481</v>
      </c>
      <c r="U35" s="40">
        <v>20627.31734052363</v>
      </c>
    </row>
    <row r="36" spans="1:21" x14ac:dyDescent="0.25">
      <c r="A36" s="35"/>
      <c r="B36" s="41" t="s">
        <v>39</v>
      </c>
      <c r="C36" s="55" t="s">
        <v>23</v>
      </c>
      <c r="D36" s="57">
        <v>58.472525526766219</v>
      </c>
      <c r="E36" s="57">
        <v>56.664835087422681</v>
      </c>
      <c r="F36" s="57">
        <v>57.399097220389095</v>
      </c>
      <c r="G36" s="57">
        <v>57.626010003847639</v>
      </c>
      <c r="H36" s="57">
        <v>58.505032979089854</v>
      </c>
      <c r="I36" s="57">
        <v>61.7919969070172</v>
      </c>
      <c r="J36" s="39">
        <v>54.471074380165284</v>
      </c>
      <c r="K36" s="7"/>
      <c r="L36" s="35"/>
      <c r="M36" s="41" t="s">
        <v>39</v>
      </c>
      <c r="N36" s="42" t="s">
        <v>23</v>
      </c>
      <c r="O36" s="29">
        <v>39628</v>
      </c>
      <c r="P36" s="29">
        <v>40219</v>
      </c>
      <c r="Q36" s="29">
        <v>43489</v>
      </c>
      <c r="R36" s="29">
        <v>44931</v>
      </c>
      <c r="S36" s="29">
        <v>45858</v>
      </c>
      <c r="T36" s="29">
        <v>51144</v>
      </c>
      <c r="U36" s="40">
        <v>46137</v>
      </c>
    </row>
    <row r="37" spans="1:21" x14ac:dyDescent="0.25">
      <c r="A37" s="38"/>
      <c r="B37" s="41"/>
      <c r="C37" s="56" t="s">
        <v>24</v>
      </c>
      <c r="D37" s="27">
        <v>1.369858036126113</v>
      </c>
      <c r="E37" s="27">
        <v>1.9413928846975914</v>
      </c>
      <c r="F37" s="27">
        <v>1.3386321303659106</v>
      </c>
      <c r="G37" s="27">
        <v>0.76218035703216946</v>
      </c>
      <c r="H37" s="27">
        <v>1.2951487738846967</v>
      </c>
      <c r="I37" s="27">
        <v>0.83908755278891378</v>
      </c>
      <c r="J37" s="39">
        <v>0.88314735470673045</v>
      </c>
      <c r="K37" s="7"/>
      <c r="L37" s="38"/>
      <c r="M37" s="41"/>
      <c r="N37" s="43" t="s">
        <v>24</v>
      </c>
      <c r="O37" s="44">
        <v>1905.4953120191562</v>
      </c>
      <c r="P37" s="44">
        <v>2421.3973769587788</v>
      </c>
      <c r="Q37" s="44">
        <v>3340.1290831438664</v>
      </c>
      <c r="R37" s="44">
        <v>2694.2704272634742</v>
      </c>
      <c r="S37" s="44">
        <v>2352.7794555943124</v>
      </c>
      <c r="T37" s="44">
        <v>2264.1590618026057</v>
      </c>
      <c r="U37" s="40">
        <v>2435.2891295977242</v>
      </c>
    </row>
    <row r="38" spans="1:21" x14ac:dyDescent="0.25">
      <c r="A38" s="35"/>
      <c r="B38" s="41" t="s">
        <v>40</v>
      </c>
      <c r="C38" s="55" t="s">
        <v>23</v>
      </c>
      <c r="D38" s="57">
        <v>55.126823498488633</v>
      </c>
      <c r="E38" s="57">
        <v>56.316277427045158</v>
      </c>
      <c r="F38" s="57">
        <v>54.8021633931113</v>
      </c>
      <c r="G38" s="57">
        <v>55.946476716706051</v>
      </c>
      <c r="H38" s="57">
        <v>58.334890446905128</v>
      </c>
      <c r="I38" s="57">
        <v>59.181319341530823</v>
      </c>
      <c r="J38" s="39">
        <v>49.874582792351255</v>
      </c>
      <c r="K38" s="7"/>
      <c r="L38" s="35"/>
      <c r="M38" s="41" t="s">
        <v>40</v>
      </c>
      <c r="N38" s="42" t="s">
        <v>23</v>
      </c>
      <c r="O38" s="29">
        <v>62919</v>
      </c>
      <c r="P38" s="29">
        <v>63781</v>
      </c>
      <c r="Q38" s="29">
        <v>67382</v>
      </c>
      <c r="R38" s="29">
        <v>67232</v>
      </c>
      <c r="S38" s="29">
        <v>71805</v>
      </c>
      <c r="T38" s="29">
        <v>73879</v>
      </c>
      <c r="U38" s="40">
        <v>73370</v>
      </c>
    </row>
    <row r="39" spans="1:21" x14ac:dyDescent="0.25">
      <c r="A39" s="38"/>
      <c r="B39" s="41"/>
      <c r="C39" s="56" t="s">
        <v>24</v>
      </c>
      <c r="D39" s="27">
        <v>1.8497183222603693</v>
      </c>
      <c r="E39" s="27">
        <v>4.7225319210194634</v>
      </c>
      <c r="F39" s="27">
        <v>1.2137996751183342</v>
      </c>
      <c r="G39" s="27">
        <v>0.84731343662149528</v>
      </c>
      <c r="H39" s="27">
        <v>1.2639515575389919</v>
      </c>
      <c r="I39" s="27">
        <v>0.89471849985922147</v>
      </c>
      <c r="J39" s="39">
        <v>0.84155796525484416</v>
      </c>
      <c r="K39" s="7"/>
      <c r="L39" s="38"/>
      <c r="M39" s="41"/>
      <c r="N39" s="43" t="s">
        <v>24</v>
      </c>
      <c r="O39" s="44">
        <v>2993.2854779290506</v>
      </c>
      <c r="P39" s="44">
        <v>19037.138165181284</v>
      </c>
      <c r="Q39" s="44">
        <v>6544.657078699981</v>
      </c>
      <c r="R39" s="44">
        <v>4581.7455726779099</v>
      </c>
      <c r="S39" s="44">
        <v>4226.4542509058338</v>
      </c>
      <c r="T39" s="44">
        <v>2681.0862071183014</v>
      </c>
      <c r="U39" s="40">
        <v>2326.6968653071895</v>
      </c>
    </row>
    <row r="40" spans="1:21" x14ac:dyDescent="0.25">
      <c r="A40" s="35"/>
      <c r="B40" s="37" t="s">
        <v>20</v>
      </c>
      <c r="C40" s="55" t="s">
        <v>23</v>
      </c>
      <c r="D40" s="57">
        <f>+'14'!K12</f>
        <v>53.111585254052265</v>
      </c>
      <c r="E40" s="57">
        <f>+'14'!L12</f>
        <v>50.041756969275554</v>
      </c>
      <c r="F40" s="57">
        <f>+'14'!M12</f>
        <v>51.623811814965237</v>
      </c>
      <c r="G40" s="57">
        <f>+'14'!N12</f>
        <v>53.250280729293983</v>
      </c>
      <c r="H40" s="57">
        <f>+'14'!O12</f>
        <v>53.987215868949242</v>
      </c>
      <c r="I40" s="57">
        <f>+'14'!P12</f>
        <v>54.773730757243257</v>
      </c>
      <c r="J40" s="39">
        <f>+'14'!Q12</f>
        <v>48.338249627650939</v>
      </c>
      <c r="K40" s="7"/>
      <c r="L40" s="35"/>
      <c r="M40" s="37" t="s">
        <v>20</v>
      </c>
      <c r="N40" s="42" t="s">
        <v>23</v>
      </c>
      <c r="O40" s="29">
        <f>+'14'!AE12</f>
        <v>6578325</v>
      </c>
      <c r="P40" s="29">
        <f>+'14'!AF12</f>
        <v>6493557</v>
      </c>
      <c r="Q40" s="29">
        <f>+'14'!AG12</f>
        <v>6914037</v>
      </c>
      <c r="R40" s="29">
        <f>+'14'!AH12</f>
        <v>7277759</v>
      </c>
      <c r="S40" s="29">
        <f>+'14'!AI12</f>
        <v>7546055</v>
      </c>
      <c r="T40" s="29">
        <f>+'14'!AJ12</f>
        <v>7876652</v>
      </c>
      <c r="U40" s="40">
        <f>+'14'!AK12</f>
        <v>7663258</v>
      </c>
    </row>
    <row r="41" spans="1:21" x14ac:dyDescent="0.25">
      <c r="A41" s="38"/>
      <c r="B41" s="48"/>
      <c r="C41" s="56" t="s">
        <v>24</v>
      </c>
      <c r="D41" s="57">
        <f>+'14'!K13</f>
        <v>0.1994585190849664</v>
      </c>
      <c r="E41" s="57">
        <f>+'14'!L13</f>
        <v>0.24653658174110443</v>
      </c>
      <c r="F41" s="57">
        <f>+'14'!M13</f>
        <v>0.33802192696646566</v>
      </c>
      <c r="G41" s="57">
        <f>+'14'!N13</f>
        <v>0.27652102984721028</v>
      </c>
      <c r="H41" s="57">
        <f>+'14'!O13</f>
        <v>0.19047962129063259</v>
      </c>
      <c r="I41" s="57">
        <f>+'14'!P13</f>
        <v>0.25181663744590355</v>
      </c>
      <c r="J41" s="39">
        <f>+'14'!Q13</f>
        <v>0.22567493391169621</v>
      </c>
      <c r="K41" s="7"/>
      <c r="L41" s="38"/>
      <c r="M41" s="48"/>
      <c r="N41" s="43" t="s">
        <v>24</v>
      </c>
      <c r="O41" s="29">
        <f>+'14'!AE13</f>
        <v>62055.857953104802</v>
      </c>
      <c r="P41" s="29">
        <f>+'14'!AF13</f>
        <v>74579.280642775353</v>
      </c>
      <c r="Q41" s="29">
        <f>+'14'!AG13</f>
        <v>191430.80814038674</v>
      </c>
      <c r="R41" s="29">
        <f>+'14'!AH13</f>
        <v>137520.13675052667</v>
      </c>
      <c r="S41" s="29">
        <f>+'14'!AI13</f>
        <v>80810.362438501106</v>
      </c>
      <c r="T41" s="29">
        <f>+'14'!AJ13</f>
        <v>91692.870121674801</v>
      </c>
      <c r="U41" s="40">
        <f>+'14'!AK13</f>
        <v>104542.17132235787</v>
      </c>
    </row>
    <row r="42" spans="1:21" x14ac:dyDescent="0.25">
      <c r="A42" s="49"/>
      <c r="B42" s="50"/>
      <c r="C42" s="58"/>
      <c r="D42" s="51"/>
      <c r="E42" s="51"/>
      <c r="F42" s="51"/>
      <c r="G42" s="51"/>
      <c r="H42" s="51"/>
      <c r="I42" s="51"/>
      <c r="J42" s="59"/>
      <c r="K42" s="7"/>
      <c r="L42" s="49"/>
      <c r="M42" s="50"/>
      <c r="N42" s="50"/>
      <c r="O42" s="51"/>
      <c r="P42" s="51"/>
      <c r="Q42" s="51"/>
      <c r="R42" s="51"/>
      <c r="S42" s="51"/>
      <c r="T42" s="51"/>
      <c r="U42" s="52"/>
    </row>
    <row r="43" spans="1:21" x14ac:dyDescent="0.25">
      <c r="A43" s="174" t="s">
        <v>8</v>
      </c>
      <c r="B43" s="174"/>
      <c r="C43" s="174"/>
      <c r="D43" s="174"/>
      <c r="E43" s="174"/>
      <c r="F43" s="174"/>
      <c r="G43" s="174"/>
      <c r="H43" s="174"/>
      <c r="I43" s="174"/>
      <c r="J43" s="174"/>
      <c r="L43" s="174" t="s">
        <v>8</v>
      </c>
      <c r="M43" s="174"/>
      <c r="N43" s="174"/>
      <c r="O43" s="174"/>
      <c r="P43" s="174"/>
      <c r="Q43" s="174"/>
      <c r="R43" s="174"/>
      <c r="S43" s="174"/>
      <c r="T43" s="174"/>
      <c r="U43" s="174"/>
    </row>
    <row r="44" spans="1:21" ht="32.25" customHeight="1" x14ac:dyDescent="0.25">
      <c r="A44" s="174" t="s">
        <v>43</v>
      </c>
      <c r="B44" s="174"/>
      <c r="C44" s="174"/>
      <c r="D44" s="174"/>
      <c r="E44" s="174"/>
      <c r="F44" s="174"/>
      <c r="G44" s="174"/>
      <c r="H44" s="174"/>
      <c r="I44" s="174"/>
      <c r="J44" s="174"/>
      <c r="L44" s="174" t="s">
        <v>43</v>
      </c>
      <c r="M44" s="174"/>
      <c r="N44" s="174"/>
      <c r="O44" s="174"/>
      <c r="P44" s="174"/>
      <c r="Q44" s="174"/>
      <c r="R44" s="174"/>
      <c r="S44" s="174"/>
      <c r="T44" s="174"/>
      <c r="U44" s="174"/>
    </row>
    <row r="45" spans="1:21" ht="39.75" customHeight="1" x14ac:dyDescent="0.25">
      <c r="A45" s="172" t="s">
        <v>9</v>
      </c>
      <c r="B45" s="172"/>
      <c r="C45" s="172"/>
      <c r="D45" s="172"/>
      <c r="E45" s="172"/>
      <c r="F45" s="172"/>
      <c r="G45" s="172"/>
      <c r="H45" s="172"/>
      <c r="I45" s="172"/>
      <c r="J45" s="172"/>
      <c r="L45" s="172" t="s">
        <v>9</v>
      </c>
      <c r="M45" s="172"/>
      <c r="N45" s="172"/>
      <c r="O45" s="172"/>
      <c r="P45" s="172"/>
      <c r="Q45" s="172"/>
      <c r="R45" s="172"/>
      <c r="S45" s="172"/>
      <c r="T45" s="172"/>
      <c r="U45" s="172"/>
    </row>
    <row r="46" spans="1:21" ht="66.75" customHeight="1" x14ac:dyDescent="0.25">
      <c r="A46" s="172" t="s">
        <v>10</v>
      </c>
      <c r="B46" s="172"/>
      <c r="C46" s="172"/>
      <c r="D46" s="172"/>
      <c r="E46" s="172"/>
      <c r="F46" s="172"/>
      <c r="G46" s="172"/>
      <c r="H46" s="172"/>
      <c r="I46" s="172"/>
      <c r="J46" s="172"/>
      <c r="L46" s="172" t="s">
        <v>10</v>
      </c>
      <c r="M46" s="172"/>
      <c r="N46" s="172"/>
      <c r="O46" s="172"/>
      <c r="P46" s="172"/>
      <c r="Q46" s="172"/>
      <c r="R46" s="172"/>
      <c r="S46" s="172"/>
      <c r="T46" s="172"/>
      <c r="U46" s="172"/>
    </row>
    <row r="47" spans="1:21" x14ac:dyDescent="0.25">
      <c r="A47" s="174" t="s">
        <v>11</v>
      </c>
      <c r="B47" s="174"/>
      <c r="C47" s="174"/>
      <c r="D47" s="174"/>
      <c r="E47" s="174"/>
      <c r="F47" s="174"/>
      <c r="G47" s="174"/>
      <c r="H47" s="174"/>
      <c r="I47" s="174"/>
      <c r="J47" s="7"/>
      <c r="L47" s="174" t="s">
        <v>11</v>
      </c>
      <c r="M47" s="174"/>
      <c r="N47" s="174"/>
      <c r="O47" s="174"/>
      <c r="P47" s="174"/>
      <c r="Q47" s="174"/>
      <c r="R47" s="174"/>
      <c r="S47" s="174"/>
      <c r="T47" s="174"/>
      <c r="U47" s="7"/>
    </row>
  </sheetData>
  <mergeCells count="11">
    <mergeCell ref="A46:J46"/>
    <mergeCell ref="L46:U46"/>
    <mergeCell ref="A47:I47"/>
    <mergeCell ref="L47:T47"/>
    <mergeCell ref="L8:L9"/>
    <mergeCell ref="A43:J43"/>
    <mergeCell ref="L43:U43"/>
    <mergeCell ref="A44:J44"/>
    <mergeCell ref="L44:U44"/>
    <mergeCell ref="A45:J45"/>
    <mergeCell ref="L45:U45"/>
  </mergeCells>
  <hyperlinks>
    <hyperlink ref="A1" location="Indice!A1" display="Indice" xr:uid="{A25EBC38-53E4-414A-8F43-7D9A62EBBC6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8C1F6-59B2-4272-8EB4-A227A6688F17}">
  <dimension ref="A1:Y81"/>
  <sheetViews>
    <sheetView workbookViewId="0"/>
  </sheetViews>
  <sheetFormatPr baseColWidth="10" defaultRowHeight="15" x14ac:dyDescent="0.25"/>
  <cols>
    <col min="1" max="1" width="25.85546875" customWidth="1"/>
    <col min="2" max="2" width="16.42578125" customWidth="1"/>
    <col min="15" max="15" width="19.140625" customWidth="1"/>
    <col min="16" max="16" width="15.42578125" customWidth="1"/>
  </cols>
  <sheetData>
    <row r="1" spans="1:25" x14ac:dyDescent="0.25">
      <c r="A1" s="166" t="s">
        <v>278</v>
      </c>
    </row>
    <row r="3" spans="1:25" x14ac:dyDescent="0.25">
      <c r="A3" s="18" t="s">
        <v>108</v>
      </c>
      <c r="O3" s="18" t="s">
        <v>109</v>
      </c>
    </row>
    <row r="4" spans="1:25" x14ac:dyDescent="0.25">
      <c r="A4" s="17" t="s">
        <v>14</v>
      </c>
      <c r="O4" s="7" t="s">
        <v>17</v>
      </c>
    </row>
    <row r="6" spans="1:25" x14ac:dyDescent="0.25">
      <c r="A6" s="65"/>
      <c r="B6" s="53"/>
      <c r="C6" s="53"/>
      <c r="D6" s="53"/>
      <c r="E6" s="53">
        <v>2006</v>
      </c>
      <c r="F6" s="53">
        <v>2009</v>
      </c>
      <c r="G6" s="53">
        <v>2011</v>
      </c>
      <c r="H6" s="53">
        <v>2013</v>
      </c>
      <c r="I6" s="53">
        <v>2015</v>
      </c>
      <c r="J6" s="53">
        <v>2017</v>
      </c>
      <c r="K6" s="54">
        <v>2020</v>
      </c>
      <c r="O6" s="70"/>
      <c r="P6" s="71"/>
      <c r="Q6" s="71"/>
      <c r="R6" s="71"/>
      <c r="S6" s="71">
        <v>2006</v>
      </c>
      <c r="T6" s="71">
        <v>2009</v>
      </c>
      <c r="U6" s="71">
        <v>2011</v>
      </c>
      <c r="V6" s="71">
        <v>2013</v>
      </c>
      <c r="W6" s="71">
        <v>2015</v>
      </c>
      <c r="X6" s="71">
        <v>2017</v>
      </c>
      <c r="Y6" s="72">
        <v>2020</v>
      </c>
    </row>
    <row r="7" spans="1:25" x14ac:dyDescent="0.25">
      <c r="A7" s="30"/>
      <c r="K7" s="66"/>
      <c r="O7" s="30"/>
      <c r="Y7" s="66"/>
    </row>
    <row r="8" spans="1:25" x14ac:dyDescent="0.25">
      <c r="A8" s="19" t="s">
        <v>92</v>
      </c>
      <c r="B8" s="63" t="s">
        <v>22</v>
      </c>
      <c r="C8" s="63" t="s">
        <v>19</v>
      </c>
      <c r="D8" s="61" t="s">
        <v>6</v>
      </c>
      <c r="E8" s="57">
        <v>62.321836579262325</v>
      </c>
      <c r="F8" s="57">
        <v>65.157925332644368</v>
      </c>
      <c r="G8" s="57">
        <v>61.565687141992264</v>
      </c>
      <c r="H8" s="57">
        <v>67.2410345287295</v>
      </c>
      <c r="I8" s="57">
        <v>64.913770063984657</v>
      </c>
      <c r="J8" s="57">
        <v>62.212638911925687</v>
      </c>
      <c r="K8" s="39">
        <v>54.607605443068387</v>
      </c>
      <c r="O8" s="173" t="s">
        <v>96</v>
      </c>
      <c r="P8" s="63" t="s">
        <v>22</v>
      </c>
      <c r="Q8" s="63" t="s">
        <v>19</v>
      </c>
      <c r="R8" s="61" t="s">
        <v>6</v>
      </c>
      <c r="S8" s="44">
        <v>40096</v>
      </c>
      <c r="T8" s="44">
        <v>40351</v>
      </c>
      <c r="U8" s="44">
        <v>39660</v>
      </c>
      <c r="V8" s="44">
        <v>40350</v>
      </c>
      <c r="W8" s="44">
        <v>41291</v>
      </c>
      <c r="X8" s="44">
        <v>37508</v>
      </c>
      <c r="Y8" s="40">
        <v>50002</v>
      </c>
    </row>
    <row r="9" spans="1:25" x14ac:dyDescent="0.25">
      <c r="A9" s="19"/>
      <c r="B9" s="63"/>
      <c r="C9" s="63"/>
      <c r="D9" s="61" t="s">
        <v>41</v>
      </c>
      <c r="E9" s="57">
        <v>3.0994038865452729</v>
      </c>
      <c r="F9" s="57">
        <v>2.3116678566828348</v>
      </c>
      <c r="G9" s="57">
        <v>2.4589536872994198</v>
      </c>
      <c r="H9" s="57">
        <v>1.1503361281685462</v>
      </c>
      <c r="I9" s="57">
        <v>1.8935992270767348</v>
      </c>
      <c r="J9" s="57">
        <v>1.1471560702663226</v>
      </c>
      <c r="K9" s="39">
        <v>1.1411417796315517</v>
      </c>
      <c r="O9" s="173"/>
      <c r="P9" s="63"/>
      <c r="Q9" s="63"/>
      <c r="R9" s="61" t="s">
        <v>41</v>
      </c>
      <c r="S9" s="44">
        <v>3431.623432276971</v>
      </c>
      <c r="T9" s="44">
        <v>2430.4585105342921</v>
      </c>
      <c r="U9" s="44">
        <v>3961.7249698637729</v>
      </c>
      <c r="V9" s="44">
        <v>2495.8631678000602</v>
      </c>
      <c r="W9" s="44">
        <v>3916.0223228849618</v>
      </c>
      <c r="X9" s="44">
        <v>1510.9901389486299</v>
      </c>
      <c r="Y9" s="40">
        <v>2482.6987287582392</v>
      </c>
    </row>
    <row r="10" spans="1:25" x14ac:dyDescent="0.25">
      <c r="A10" s="19"/>
      <c r="B10" s="63"/>
      <c r="C10" s="63" t="s">
        <v>21</v>
      </c>
      <c r="D10" s="61" t="s">
        <v>6</v>
      </c>
      <c r="E10" s="57">
        <v>44.150666537465909</v>
      </c>
      <c r="F10" s="57">
        <v>35.585982698771282</v>
      </c>
      <c r="G10" s="57">
        <v>38.033434736872032</v>
      </c>
      <c r="H10" s="57">
        <v>42.446822151619202</v>
      </c>
      <c r="I10" s="57">
        <v>45.55395089746235</v>
      </c>
      <c r="J10" s="57">
        <v>40.638897682902929</v>
      </c>
      <c r="K10" s="39">
        <v>41.491310410192384</v>
      </c>
      <c r="O10" s="19"/>
      <c r="P10" s="63"/>
      <c r="Q10" s="63" t="s">
        <v>21</v>
      </c>
      <c r="R10" s="61" t="s">
        <v>6</v>
      </c>
      <c r="S10" s="44">
        <v>31894</v>
      </c>
      <c r="T10" s="44">
        <v>25834</v>
      </c>
      <c r="U10" s="44">
        <v>26755</v>
      </c>
      <c r="V10" s="44">
        <v>29793</v>
      </c>
      <c r="W10" s="44">
        <v>30912</v>
      </c>
      <c r="X10" s="44">
        <v>26957</v>
      </c>
      <c r="Y10" s="40">
        <v>45528</v>
      </c>
    </row>
    <row r="11" spans="1:25" x14ac:dyDescent="0.25">
      <c r="A11" s="19"/>
      <c r="B11" s="63"/>
      <c r="C11" s="64"/>
      <c r="D11" s="61" t="s">
        <v>41</v>
      </c>
      <c r="E11" s="57">
        <v>2.6170959112614254</v>
      </c>
      <c r="F11" s="57">
        <v>1.7039214692360323</v>
      </c>
      <c r="G11" s="57">
        <v>1.4547167033764361</v>
      </c>
      <c r="H11" s="57">
        <v>1.069721221044762</v>
      </c>
      <c r="I11" s="57">
        <v>1.6255791206889458</v>
      </c>
      <c r="J11" s="57">
        <v>1.0997571576227516</v>
      </c>
      <c r="K11" s="39">
        <v>1.1003963445163145</v>
      </c>
      <c r="O11" s="19"/>
      <c r="P11" s="63"/>
      <c r="Q11" s="64"/>
      <c r="R11" s="61" t="s">
        <v>41</v>
      </c>
      <c r="S11" s="44">
        <v>2505.6261122293799</v>
      </c>
      <c r="T11" s="44">
        <v>2312.7044156756642</v>
      </c>
      <c r="U11" s="44">
        <v>2286.414723857788</v>
      </c>
      <c r="V11" s="44">
        <v>1779.0154759001011</v>
      </c>
      <c r="W11" s="44">
        <v>2981.7009593705252</v>
      </c>
      <c r="X11" s="44">
        <v>1300.244040923644</v>
      </c>
      <c r="Y11" s="40">
        <v>2427.7062059117079</v>
      </c>
    </row>
    <row r="12" spans="1:25" x14ac:dyDescent="0.25">
      <c r="A12" s="19"/>
      <c r="B12" s="63" t="s">
        <v>25</v>
      </c>
      <c r="C12" s="63" t="s">
        <v>19</v>
      </c>
      <c r="D12" s="61" t="s">
        <v>6</v>
      </c>
      <c r="E12" s="57">
        <v>65.272071349834647</v>
      </c>
      <c r="F12" s="57">
        <v>68.943456864517429</v>
      </c>
      <c r="G12" s="57">
        <v>66.492054367779858</v>
      </c>
      <c r="H12" s="57">
        <v>65.848154794690927</v>
      </c>
      <c r="I12" s="57">
        <v>69.530821448162371</v>
      </c>
      <c r="J12" s="57">
        <v>69.341727573148077</v>
      </c>
      <c r="K12" s="39">
        <v>61.522400087915308</v>
      </c>
      <c r="O12" s="19"/>
      <c r="P12" s="63" t="s">
        <v>25</v>
      </c>
      <c r="Q12" s="63" t="s">
        <v>19</v>
      </c>
      <c r="R12" s="61" t="s">
        <v>6</v>
      </c>
      <c r="S12" s="44">
        <v>65135</v>
      </c>
      <c r="T12" s="44">
        <v>68647</v>
      </c>
      <c r="U12" s="44">
        <v>71717</v>
      </c>
      <c r="V12" s="44">
        <v>74120</v>
      </c>
      <c r="W12" s="44">
        <v>81123</v>
      </c>
      <c r="X12" s="44">
        <v>86241</v>
      </c>
      <c r="Y12" s="40">
        <v>83975</v>
      </c>
    </row>
    <row r="13" spans="1:25" x14ac:dyDescent="0.25">
      <c r="A13" s="19"/>
      <c r="B13" s="63"/>
      <c r="C13" s="64"/>
      <c r="D13" s="61" t="s">
        <v>41</v>
      </c>
      <c r="E13" s="57">
        <v>2.3124826190958205</v>
      </c>
      <c r="F13" s="57">
        <v>2.5855275577997592</v>
      </c>
      <c r="G13" s="57">
        <v>1.0958151901615552</v>
      </c>
      <c r="H13" s="57">
        <v>1.0781466057834583</v>
      </c>
      <c r="I13" s="57">
        <v>1.5090531146023338</v>
      </c>
      <c r="J13" s="57">
        <v>1.0125490964890451</v>
      </c>
      <c r="K13" s="39">
        <v>1.1990597202360342</v>
      </c>
      <c r="O13" s="19"/>
      <c r="P13" s="63"/>
      <c r="Q13" s="64"/>
      <c r="R13" s="61" t="s">
        <v>41</v>
      </c>
      <c r="S13" s="44">
        <v>4451.1618970923755</v>
      </c>
      <c r="T13" s="44">
        <v>9929.9789142025838</v>
      </c>
      <c r="U13" s="44">
        <v>6060.8246138623736</v>
      </c>
      <c r="V13" s="44">
        <v>4236.0973425609764</v>
      </c>
      <c r="W13" s="44">
        <v>5472.6205893510041</v>
      </c>
      <c r="X13" s="44">
        <v>3690.9245700748179</v>
      </c>
      <c r="Y13" s="40">
        <v>3889.5927427896486</v>
      </c>
    </row>
    <row r="14" spans="1:25" x14ac:dyDescent="0.25">
      <c r="A14" s="19"/>
      <c r="B14" s="63"/>
      <c r="C14" s="63" t="s">
        <v>21</v>
      </c>
      <c r="D14" s="61" t="s">
        <v>6</v>
      </c>
      <c r="E14" s="57">
        <v>33.523758057667813</v>
      </c>
      <c r="F14" s="57">
        <v>36.249389404502864</v>
      </c>
      <c r="G14" s="57">
        <v>43.108233893216827</v>
      </c>
      <c r="H14" s="57">
        <v>42.768684645903271</v>
      </c>
      <c r="I14" s="57">
        <v>43.023237824122781</v>
      </c>
      <c r="J14" s="57">
        <v>48.295503893923161</v>
      </c>
      <c r="K14" s="39">
        <v>44.178264268960127</v>
      </c>
      <c r="O14" s="19"/>
      <c r="P14" s="63"/>
      <c r="Q14" s="63" t="s">
        <v>21</v>
      </c>
      <c r="R14" s="61" t="s">
        <v>6</v>
      </c>
      <c r="S14" s="44">
        <v>34740</v>
      </c>
      <c r="T14" s="44">
        <v>40815</v>
      </c>
      <c r="U14" s="44">
        <v>51407</v>
      </c>
      <c r="V14" s="44">
        <v>53253</v>
      </c>
      <c r="W14" s="44">
        <v>55617</v>
      </c>
      <c r="X14" s="44">
        <v>66727</v>
      </c>
      <c r="Y14" s="40">
        <v>70630</v>
      </c>
    </row>
    <row r="15" spans="1:25" x14ac:dyDescent="0.25">
      <c r="A15" s="19"/>
      <c r="B15" s="63"/>
      <c r="C15" s="64"/>
      <c r="D15" s="61" t="s">
        <v>41</v>
      </c>
      <c r="E15" s="57">
        <v>2.08169298776872</v>
      </c>
      <c r="F15" s="57">
        <v>2.2071495109582742</v>
      </c>
      <c r="G15" s="57">
        <v>1.0052483405068109</v>
      </c>
      <c r="H15" s="57">
        <v>0.90091987301903942</v>
      </c>
      <c r="I15" s="57">
        <v>1.2641844445925512</v>
      </c>
      <c r="J15" s="57">
        <v>0.94415263877026412</v>
      </c>
      <c r="K15" s="39">
        <v>1.0742140553642376</v>
      </c>
      <c r="O15" s="19"/>
      <c r="P15" s="63"/>
      <c r="Q15" s="64"/>
      <c r="R15" s="61" t="s">
        <v>41</v>
      </c>
      <c r="S15" s="44">
        <v>2635.2792990738158</v>
      </c>
      <c r="T15" s="44">
        <v>5477.5490631926359</v>
      </c>
      <c r="U15" s="44">
        <v>4475.9880724818768</v>
      </c>
      <c r="V15" s="44">
        <v>3426.0605614925275</v>
      </c>
      <c r="W15" s="44">
        <v>3351.9255990245183</v>
      </c>
      <c r="X15" s="44">
        <v>2559.529433454657</v>
      </c>
      <c r="Y15" s="40">
        <v>3332.9611173135227</v>
      </c>
    </row>
    <row r="16" spans="1:25" x14ac:dyDescent="0.25">
      <c r="A16" s="19"/>
      <c r="B16" s="63" t="s">
        <v>26</v>
      </c>
      <c r="C16" s="63" t="s">
        <v>19</v>
      </c>
      <c r="D16" s="61" t="s">
        <v>6</v>
      </c>
      <c r="E16" s="57">
        <v>71.139052247364589</v>
      </c>
      <c r="F16" s="57">
        <v>70.308039867109642</v>
      </c>
      <c r="G16" s="57">
        <v>69.616074703357484</v>
      </c>
      <c r="H16" s="57">
        <v>68.735789325692892</v>
      </c>
      <c r="I16" s="57">
        <v>67.895435564459689</v>
      </c>
      <c r="J16" s="57">
        <v>68.516571656440604</v>
      </c>
      <c r="K16" s="39">
        <v>59.580910657625587</v>
      </c>
      <c r="O16" s="19"/>
      <c r="P16" s="63" t="s">
        <v>26</v>
      </c>
      <c r="Q16" s="63" t="s">
        <v>19</v>
      </c>
      <c r="R16" s="61" t="s">
        <v>6</v>
      </c>
      <c r="S16" s="44">
        <v>135845</v>
      </c>
      <c r="T16" s="44">
        <v>132267</v>
      </c>
      <c r="U16" s="44">
        <v>140456</v>
      </c>
      <c r="V16" s="44">
        <v>141782</v>
      </c>
      <c r="W16" s="44">
        <v>140642</v>
      </c>
      <c r="X16" s="44">
        <v>151201</v>
      </c>
      <c r="Y16" s="40">
        <v>147968</v>
      </c>
    </row>
    <row r="17" spans="1:25" x14ac:dyDescent="0.25">
      <c r="A17" s="19"/>
      <c r="B17" s="63"/>
      <c r="C17" s="63"/>
      <c r="D17" s="61" t="s">
        <v>41</v>
      </c>
      <c r="E17" s="57">
        <v>1.7706313693659679</v>
      </c>
      <c r="F17" s="57">
        <v>1.6726205479146206</v>
      </c>
      <c r="G17" s="57">
        <v>0.97165320744292272</v>
      </c>
      <c r="H17" s="57">
        <v>1.3062872356859689</v>
      </c>
      <c r="I17" s="57">
        <v>1.4519250822025833</v>
      </c>
      <c r="J17" s="57">
        <v>1.2325923145686897</v>
      </c>
      <c r="K17" s="39">
        <v>1.3418376582870306</v>
      </c>
      <c r="O17" s="19"/>
      <c r="P17" s="63"/>
      <c r="Q17" s="63"/>
      <c r="R17" s="61" t="s">
        <v>41</v>
      </c>
      <c r="S17" s="44">
        <v>7488.7336048927837</v>
      </c>
      <c r="T17" s="44">
        <v>6617.2676540900411</v>
      </c>
      <c r="U17" s="44">
        <v>14220.066310457663</v>
      </c>
      <c r="V17" s="44">
        <v>12098.908906270111</v>
      </c>
      <c r="W17" s="44">
        <v>10581.129000555989</v>
      </c>
      <c r="X17" s="44">
        <v>7454.3558587457574</v>
      </c>
      <c r="Y17" s="40">
        <v>7622.3973342520076</v>
      </c>
    </row>
    <row r="18" spans="1:25" x14ac:dyDescent="0.25">
      <c r="A18" s="19"/>
      <c r="B18" s="63"/>
      <c r="C18" s="63" t="s">
        <v>21</v>
      </c>
      <c r="D18" s="61" t="s">
        <v>6</v>
      </c>
      <c r="E18" s="57">
        <v>41.048843866095538</v>
      </c>
      <c r="F18" s="57">
        <v>35.027432166201841</v>
      </c>
      <c r="G18" s="57">
        <v>37.238377897583909</v>
      </c>
      <c r="H18" s="57">
        <v>41.560107003980477</v>
      </c>
      <c r="I18" s="57">
        <v>40.694960485331087</v>
      </c>
      <c r="J18" s="57">
        <v>42.918335466072818</v>
      </c>
      <c r="K18" s="39">
        <v>40.935856167072309</v>
      </c>
      <c r="O18" s="19"/>
      <c r="P18" s="63"/>
      <c r="Q18" s="63" t="s">
        <v>21</v>
      </c>
      <c r="R18" s="61" t="s">
        <v>6</v>
      </c>
      <c r="S18" s="44">
        <v>80881</v>
      </c>
      <c r="T18" s="44">
        <v>72718</v>
      </c>
      <c r="U18" s="44">
        <v>82057</v>
      </c>
      <c r="V18" s="44">
        <v>90419</v>
      </c>
      <c r="W18" s="44">
        <v>94851</v>
      </c>
      <c r="X18" s="44">
        <v>103301</v>
      </c>
      <c r="Y18" s="40">
        <v>119922</v>
      </c>
    </row>
    <row r="19" spans="1:25" x14ac:dyDescent="0.25">
      <c r="A19" s="19"/>
      <c r="B19" s="63"/>
      <c r="C19" s="64"/>
      <c r="D19" s="61" t="s">
        <v>41</v>
      </c>
      <c r="E19" s="57">
        <v>2.2968393192548939</v>
      </c>
      <c r="F19" s="57">
        <v>1.8414065177359007</v>
      </c>
      <c r="G19" s="57">
        <v>0.76142796285810599</v>
      </c>
      <c r="H19" s="57">
        <v>1.0679669786164621</v>
      </c>
      <c r="I19" s="57">
        <v>1.3348218265079925</v>
      </c>
      <c r="J19" s="57">
        <v>1.0913876293668947</v>
      </c>
      <c r="K19" s="39">
        <v>1.0168426238865214</v>
      </c>
      <c r="O19" s="19"/>
      <c r="P19" s="63"/>
      <c r="Q19" s="64"/>
      <c r="R19" s="61" t="s">
        <v>41</v>
      </c>
      <c r="S19" s="44">
        <v>5635.7682780915893</v>
      </c>
      <c r="T19" s="44">
        <v>4562.7059423883011</v>
      </c>
      <c r="U19" s="44">
        <v>7919.2197633349933</v>
      </c>
      <c r="V19" s="44">
        <v>7348.6777949052384</v>
      </c>
      <c r="W19" s="44">
        <v>6170.9176275917307</v>
      </c>
      <c r="X19" s="44">
        <v>5137.0202541354502</v>
      </c>
      <c r="Y19" s="40">
        <v>6169.011563181467</v>
      </c>
    </row>
    <row r="20" spans="1:25" x14ac:dyDescent="0.25">
      <c r="A20" s="19"/>
      <c r="B20" s="63" t="s">
        <v>27</v>
      </c>
      <c r="C20" s="63" t="s">
        <v>19</v>
      </c>
      <c r="D20" s="61" t="s">
        <v>6</v>
      </c>
      <c r="E20" s="57">
        <v>72.665761583603398</v>
      </c>
      <c r="F20" s="57">
        <v>66.632629429227109</v>
      </c>
      <c r="G20" s="57">
        <v>68.147569020278524</v>
      </c>
      <c r="H20" s="57">
        <v>71.274074369137011</v>
      </c>
      <c r="I20" s="57">
        <v>65.368037623587398</v>
      </c>
      <c r="J20" s="57">
        <v>65.746941777640131</v>
      </c>
      <c r="K20" s="39">
        <v>57.848844960757994</v>
      </c>
      <c r="O20" s="19"/>
      <c r="P20" s="63" t="s">
        <v>27</v>
      </c>
      <c r="Q20" s="63" t="s">
        <v>19</v>
      </c>
      <c r="R20" s="61" t="s">
        <v>6</v>
      </c>
      <c r="S20" s="44">
        <v>66370</v>
      </c>
      <c r="T20" s="44">
        <v>63297</v>
      </c>
      <c r="U20" s="44">
        <v>69732</v>
      </c>
      <c r="V20" s="44">
        <v>71572</v>
      </c>
      <c r="W20" s="44">
        <v>66578</v>
      </c>
      <c r="X20" s="44">
        <v>67935</v>
      </c>
      <c r="Y20" s="40">
        <v>65084</v>
      </c>
    </row>
    <row r="21" spans="1:25" x14ac:dyDescent="0.25">
      <c r="A21" s="19"/>
      <c r="B21" s="63"/>
      <c r="C21" s="64"/>
      <c r="D21" s="61" t="s">
        <v>41</v>
      </c>
      <c r="E21" s="57">
        <v>1.7272714850514383</v>
      </c>
      <c r="F21" s="57">
        <v>1.9642816955952518</v>
      </c>
      <c r="G21" s="57">
        <v>0.98273535838692871</v>
      </c>
      <c r="H21" s="57">
        <v>1.5197822549942361</v>
      </c>
      <c r="I21" s="57">
        <v>0.91856776100114923</v>
      </c>
      <c r="J21" s="57">
        <v>1.5223514685990347</v>
      </c>
      <c r="K21" s="39">
        <v>0.97790845220747047</v>
      </c>
      <c r="O21" s="19"/>
      <c r="P21" s="63"/>
      <c r="Q21" s="64"/>
      <c r="R21" s="61" t="s">
        <v>41</v>
      </c>
      <c r="S21" s="44">
        <v>3270.3002031113933</v>
      </c>
      <c r="T21" s="44">
        <v>4334.373241888612</v>
      </c>
      <c r="U21" s="44">
        <v>4415.5281881735928</v>
      </c>
      <c r="V21" s="44">
        <v>5977.9919292139484</v>
      </c>
      <c r="W21" s="44">
        <v>3200.6505304770139</v>
      </c>
      <c r="X21" s="44">
        <v>4004.4646167330116</v>
      </c>
      <c r="Y21" s="40">
        <v>2601.6426267154484</v>
      </c>
    </row>
    <row r="22" spans="1:25" x14ac:dyDescent="0.25">
      <c r="A22" s="19"/>
      <c r="B22" s="63"/>
      <c r="C22" s="63" t="s">
        <v>21</v>
      </c>
      <c r="D22" s="61" t="s">
        <v>6</v>
      </c>
      <c r="E22" s="57">
        <v>38.602437585610446</v>
      </c>
      <c r="F22" s="57">
        <v>35.584056708617432</v>
      </c>
      <c r="G22" s="57">
        <v>36.773676354053407</v>
      </c>
      <c r="H22" s="57">
        <v>38.700161077226575</v>
      </c>
      <c r="I22" s="57">
        <v>39.239399939351777</v>
      </c>
      <c r="J22" s="57">
        <v>40.438666387083245</v>
      </c>
      <c r="K22" s="39">
        <v>38.466581679111272</v>
      </c>
      <c r="O22" s="19"/>
      <c r="P22" s="63"/>
      <c r="Q22" s="63" t="s">
        <v>21</v>
      </c>
      <c r="R22" s="61" t="s">
        <v>6</v>
      </c>
      <c r="S22" s="44">
        <v>38609</v>
      </c>
      <c r="T22" s="44">
        <v>35541</v>
      </c>
      <c r="U22" s="44">
        <v>39909</v>
      </c>
      <c r="V22" s="44">
        <v>42766</v>
      </c>
      <c r="W22" s="44">
        <v>43996</v>
      </c>
      <c r="X22" s="44">
        <v>48213</v>
      </c>
      <c r="Y22" s="40">
        <v>52805</v>
      </c>
    </row>
    <row r="23" spans="1:25" x14ac:dyDescent="0.25">
      <c r="A23" s="19"/>
      <c r="B23" s="63"/>
      <c r="C23" s="64"/>
      <c r="D23" s="61" t="s">
        <v>41</v>
      </c>
      <c r="E23" s="57">
        <v>1.6300677781626498</v>
      </c>
      <c r="F23" s="57">
        <v>1.6481530571877128</v>
      </c>
      <c r="G23" s="57">
        <v>1.3085039410395329</v>
      </c>
      <c r="H23" s="57">
        <v>1.1824078658733952</v>
      </c>
      <c r="I23" s="57">
        <v>0.73965303694788942</v>
      </c>
      <c r="J23" s="57">
        <v>1.536277067820224</v>
      </c>
      <c r="K23" s="39">
        <v>1.0166000600800587</v>
      </c>
      <c r="O23" s="19"/>
      <c r="P23" s="63"/>
      <c r="Q23" s="64"/>
      <c r="R23" s="61" t="s">
        <v>41</v>
      </c>
      <c r="S23" s="44">
        <v>2227.7994697982758</v>
      </c>
      <c r="T23" s="44">
        <v>2073.753122025646</v>
      </c>
      <c r="U23" s="44">
        <v>2004.7170630235528</v>
      </c>
      <c r="V23" s="44">
        <v>2958.1269712709959</v>
      </c>
      <c r="W23" s="44">
        <v>2013.1310046587071</v>
      </c>
      <c r="X23" s="44">
        <v>2815.7409149280766</v>
      </c>
      <c r="Y23" s="40">
        <v>2468.2842508222479</v>
      </c>
    </row>
    <row r="24" spans="1:25" x14ac:dyDescent="0.25">
      <c r="A24" s="19"/>
      <c r="B24" s="63" t="s">
        <v>28</v>
      </c>
      <c r="C24" s="63" t="s">
        <v>19</v>
      </c>
      <c r="D24" s="61" t="s">
        <v>6</v>
      </c>
      <c r="E24" s="57">
        <v>65.088687145310786</v>
      </c>
      <c r="F24" s="57">
        <v>65.665063180426728</v>
      </c>
      <c r="G24" s="57">
        <v>61.596807442253819</v>
      </c>
      <c r="H24" s="57">
        <v>67.880328687519864</v>
      </c>
      <c r="I24" s="57">
        <v>63.91825331577531</v>
      </c>
      <c r="J24" s="57">
        <v>59.854942399491563</v>
      </c>
      <c r="K24" s="39">
        <v>54.998011487733159</v>
      </c>
      <c r="O24" s="19"/>
      <c r="P24" s="63" t="s">
        <v>28</v>
      </c>
      <c r="Q24" s="63" t="s">
        <v>19</v>
      </c>
      <c r="R24" s="61" t="s">
        <v>6</v>
      </c>
      <c r="S24" s="44">
        <v>164470</v>
      </c>
      <c r="T24" s="44">
        <v>171177</v>
      </c>
      <c r="U24" s="44">
        <v>163149</v>
      </c>
      <c r="V24" s="44">
        <v>179424</v>
      </c>
      <c r="W24" s="44">
        <v>175710</v>
      </c>
      <c r="X24" s="44">
        <v>171406</v>
      </c>
      <c r="Y24" s="40">
        <v>168713</v>
      </c>
    </row>
    <row r="25" spans="1:25" x14ac:dyDescent="0.25">
      <c r="A25" s="19"/>
      <c r="B25" s="63"/>
      <c r="C25" s="63"/>
      <c r="D25" s="61" t="s">
        <v>41</v>
      </c>
      <c r="E25" s="57">
        <v>1.219085661620231</v>
      </c>
      <c r="F25" s="57">
        <v>1.6147125293893616</v>
      </c>
      <c r="G25" s="57">
        <v>3.0112306798572255</v>
      </c>
      <c r="H25" s="57">
        <v>1.5348632045878177</v>
      </c>
      <c r="I25" s="57">
        <v>0.91009125090309473</v>
      </c>
      <c r="J25" s="57">
        <v>1.1082678198777411</v>
      </c>
      <c r="K25" s="39">
        <v>1.1107250062227916</v>
      </c>
      <c r="O25" s="19"/>
      <c r="P25" s="63"/>
      <c r="Q25" s="63"/>
      <c r="R25" s="61" t="s">
        <v>41</v>
      </c>
      <c r="S25" s="44">
        <v>5764.9125794629872</v>
      </c>
      <c r="T25" s="44">
        <v>11683.017820143323</v>
      </c>
      <c r="U25" s="44">
        <v>10488.588905850525</v>
      </c>
      <c r="V25" s="44">
        <v>14173.136345091923</v>
      </c>
      <c r="W25" s="44">
        <v>5542.5894084465754</v>
      </c>
      <c r="X25" s="44">
        <v>7221.3133961098201</v>
      </c>
      <c r="Y25" s="40">
        <v>8454.1958831991724</v>
      </c>
    </row>
    <row r="26" spans="1:25" x14ac:dyDescent="0.25">
      <c r="A26" s="19"/>
      <c r="B26" s="63"/>
      <c r="C26" s="63" t="s">
        <v>21</v>
      </c>
      <c r="D26" s="61" t="s">
        <v>6</v>
      </c>
      <c r="E26" s="57">
        <v>31.770789985397265</v>
      </c>
      <c r="F26" s="57">
        <v>33.606282956225762</v>
      </c>
      <c r="G26" s="57">
        <v>35.561862086133935</v>
      </c>
      <c r="H26" s="57">
        <v>38.574599498166378</v>
      </c>
      <c r="I26" s="57">
        <v>38.084694506209324</v>
      </c>
      <c r="J26" s="57">
        <v>35.476196316008931</v>
      </c>
      <c r="K26" s="39">
        <v>34.714442092191085</v>
      </c>
      <c r="O26" s="19"/>
      <c r="P26" s="63"/>
      <c r="Q26" s="63" t="s">
        <v>21</v>
      </c>
      <c r="R26" s="61" t="s">
        <v>6</v>
      </c>
      <c r="S26" s="44">
        <v>83981</v>
      </c>
      <c r="T26" s="44">
        <v>96364</v>
      </c>
      <c r="U26" s="44">
        <v>107139</v>
      </c>
      <c r="V26" s="44">
        <v>119913</v>
      </c>
      <c r="W26" s="44">
        <v>121780</v>
      </c>
      <c r="X26" s="44">
        <v>115712</v>
      </c>
      <c r="Y26" s="40">
        <v>129706</v>
      </c>
    </row>
    <row r="27" spans="1:25" x14ac:dyDescent="0.25">
      <c r="A27" s="19"/>
      <c r="B27" s="63"/>
      <c r="C27" s="64"/>
      <c r="D27" s="61" t="s">
        <v>41</v>
      </c>
      <c r="E27" s="57">
        <v>1.1222122944555009</v>
      </c>
      <c r="F27" s="57">
        <v>1.0940573803485039</v>
      </c>
      <c r="G27" s="57">
        <v>1.1732558058865412</v>
      </c>
      <c r="H27" s="57">
        <v>1.0241947180262645</v>
      </c>
      <c r="I27" s="57">
        <v>0.86882933752264613</v>
      </c>
      <c r="J27" s="57">
        <v>0.94338504571526893</v>
      </c>
      <c r="K27" s="39">
        <v>1.0282092151182949</v>
      </c>
      <c r="O27" s="19"/>
      <c r="P27" s="63"/>
      <c r="Q27" s="64"/>
      <c r="R27" s="61" t="s">
        <v>41</v>
      </c>
      <c r="S27" s="44">
        <v>3946.0646167446139</v>
      </c>
      <c r="T27" s="44">
        <v>5846.5698950710403</v>
      </c>
      <c r="U27" s="44">
        <v>9646.8896965903878</v>
      </c>
      <c r="V27" s="44">
        <v>10236.353068817767</v>
      </c>
      <c r="W27" s="44">
        <v>3494.4590165943023</v>
      </c>
      <c r="X27" s="44">
        <v>6089.7985543831419</v>
      </c>
      <c r="Y27" s="40">
        <v>7205.7457829599207</v>
      </c>
    </row>
    <row r="28" spans="1:25" x14ac:dyDescent="0.25">
      <c r="A28" s="19"/>
      <c r="B28" s="63" t="s">
        <v>29</v>
      </c>
      <c r="C28" s="63" t="s">
        <v>19</v>
      </c>
      <c r="D28" s="61" t="s">
        <v>6</v>
      </c>
      <c r="E28" s="57">
        <v>67.665029231962507</v>
      </c>
      <c r="F28" s="57">
        <v>62.261536994198167</v>
      </c>
      <c r="G28" s="57">
        <v>62.10116192221512</v>
      </c>
      <c r="H28" s="57">
        <v>63.594815013015051</v>
      </c>
      <c r="I28" s="57">
        <v>63.08858867659125</v>
      </c>
      <c r="J28" s="57">
        <v>63.439873527473665</v>
      </c>
      <c r="K28" s="39">
        <v>55.921529255395008</v>
      </c>
      <c r="O28" s="19"/>
      <c r="P28" s="63" t="s">
        <v>29</v>
      </c>
      <c r="Q28" s="63" t="s">
        <v>19</v>
      </c>
      <c r="R28" s="61" t="s">
        <v>6</v>
      </c>
      <c r="S28" s="44">
        <v>405662</v>
      </c>
      <c r="T28" s="44">
        <v>385148</v>
      </c>
      <c r="U28" s="44">
        <v>403257</v>
      </c>
      <c r="V28" s="44">
        <v>411178</v>
      </c>
      <c r="W28" s="44">
        <v>430567</v>
      </c>
      <c r="X28" s="44">
        <v>439009</v>
      </c>
      <c r="Y28" s="40">
        <v>392124</v>
      </c>
    </row>
    <row r="29" spans="1:25" x14ac:dyDescent="0.25">
      <c r="A29" s="19"/>
      <c r="B29" s="63"/>
      <c r="C29" s="64"/>
      <c r="D29" s="61" t="s">
        <v>41</v>
      </c>
      <c r="E29" s="57">
        <v>0.9017755766495944</v>
      </c>
      <c r="F29" s="57">
        <v>1.0797081480394821</v>
      </c>
      <c r="G29" s="57">
        <v>0.9132550430791917</v>
      </c>
      <c r="H29" s="57">
        <v>0.80786492243178776</v>
      </c>
      <c r="I29" s="57">
        <v>0.63346010919761297</v>
      </c>
      <c r="J29" s="57">
        <v>0.6917811364664832</v>
      </c>
      <c r="K29" s="39">
        <v>0.80849664570296609</v>
      </c>
      <c r="O29" s="19"/>
      <c r="P29" s="63"/>
      <c r="Q29" s="64"/>
      <c r="R29" s="61" t="s">
        <v>41</v>
      </c>
      <c r="S29" s="44">
        <v>11349.8955689944</v>
      </c>
      <c r="T29" s="44">
        <v>17367.609491369731</v>
      </c>
      <c r="U29" s="44">
        <v>22307.727501943729</v>
      </c>
      <c r="V29" s="44">
        <v>22276.465855627863</v>
      </c>
      <c r="W29" s="44">
        <v>11006.496852682789</v>
      </c>
      <c r="X29" s="44">
        <v>11609.658944514113</v>
      </c>
      <c r="Y29" s="40">
        <v>10278.333817306067</v>
      </c>
    </row>
    <row r="30" spans="1:25" x14ac:dyDescent="0.25">
      <c r="A30" s="19"/>
      <c r="B30" s="63"/>
      <c r="C30" s="63" t="s">
        <v>21</v>
      </c>
      <c r="D30" s="61" t="s">
        <v>6</v>
      </c>
      <c r="E30" s="57">
        <v>37.834233896449852</v>
      </c>
      <c r="F30" s="57">
        <v>35.357941368440052</v>
      </c>
      <c r="G30" s="57">
        <v>35.592795971952583</v>
      </c>
      <c r="H30" s="57">
        <v>40.265731996235353</v>
      </c>
      <c r="I30" s="57">
        <v>40.255525132882944</v>
      </c>
      <c r="J30" s="57">
        <v>41.975834735831576</v>
      </c>
      <c r="K30" s="39">
        <v>38.623681611560571</v>
      </c>
      <c r="O30" s="19"/>
      <c r="P30" s="63"/>
      <c r="Q30" s="63" t="s">
        <v>21</v>
      </c>
      <c r="R30" s="61" t="s">
        <v>6</v>
      </c>
      <c r="S30" s="44">
        <v>250250</v>
      </c>
      <c r="T30" s="44">
        <v>254609</v>
      </c>
      <c r="U30" s="44">
        <v>271520</v>
      </c>
      <c r="V30" s="44">
        <v>310177</v>
      </c>
      <c r="W30" s="44">
        <v>318011</v>
      </c>
      <c r="X30" s="44">
        <v>350672</v>
      </c>
      <c r="Y30" s="40">
        <v>346500</v>
      </c>
    </row>
    <row r="31" spans="1:25" x14ac:dyDescent="0.25">
      <c r="A31" s="19"/>
      <c r="B31" s="63"/>
      <c r="C31" s="64"/>
      <c r="D31" s="61" t="s">
        <v>41</v>
      </c>
      <c r="E31" s="57">
        <v>0.74988366387211935</v>
      </c>
      <c r="F31" s="57">
        <v>0.79648180201988339</v>
      </c>
      <c r="G31" s="57">
        <v>0.84325577133550911</v>
      </c>
      <c r="H31" s="57">
        <v>1.420067308382533</v>
      </c>
      <c r="I31" s="57">
        <v>0.54520389317226226</v>
      </c>
      <c r="J31" s="57">
        <v>0.66243561179050647</v>
      </c>
      <c r="K31" s="39">
        <v>0.7316839909182965</v>
      </c>
      <c r="O31" s="19"/>
      <c r="P31" s="63"/>
      <c r="Q31" s="64"/>
      <c r="R31" s="61" t="s">
        <v>41</v>
      </c>
      <c r="S31" s="44">
        <v>6860.1359248222343</v>
      </c>
      <c r="T31" s="44">
        <v>12853.304457147882</v>
      </c>
      <c r="U31" s="44">
        <v>13205.038231758284</v>
      </c>
      <c r="V31" s="44">
        <v>22186.93216572285</v>
      </c>
      <c r="W31" s="44">
        <v>8909.870797581274</v>
      </c>
      <c r="X31" s="44">
        <v>9670.6815587688088</v>
      </c>
      <c r="Y31" s="40">
        <v>11611.369451796847</v>
      </c>
    </row>
    <row r="32" spans="1:25" x14ac:dyDescent="0.25">
      <c r="A32" s="19"/>
      <c r="B32" s="63" t="s">
        <v>30</v>
      </c>
      <c r="C32" s="63" t="s">
        <v>19</v>
      </c>
      <c r="D32" s="61" t="s">
        <v>6</v>
      </c>
      <c r="E32" s="57">
        <v>70.863874817547782</v>
      </c>
      <c r="F32" s="57">
        <v>66.599697002782122</v>
      </c>
      <c r="G32" s="57">
        <v>68.7241037151163</v>
      </c>
      <c r="H32" s="57">
        <v>69.255793615418312</v>
      </c>
      <c r="I32" s="57">
        <v>69.6831102443806</v>
      </c>
      <c r="J32" s="57">
        <v>70.651781337395434</v>
      </c>
      <c r="K32" s="39">
        <v>61.475783134985804</v>
      </c>
      <c r="O32" s="19"/>
      <c r="P32" s="63" t="s">
        <v>30</v>
      </c>
      <c r="Q32" s="63" t="s">
        <v>19</v>
      </c>
      <c r="R32" s="61" t="s">
        <v>6</v>
      </c>
      <c r="S32" s="44">
        <v>1690012</v>
      </c>
      <c r="T32" s="44">
        <v>1671382</v>
      </c>
      <c r="U32" s="44">
        <v>1734272</v>
      </c>
      <c r="V32" s="44">
        <v>1800812</v>
      </c>
      <c r="W32" s="44">
        <v>1825563</v>
      </c>
      <c r="X32" s="44">
        <v>1905333</v>
      </c>
      <c r="Y32" s="40">
        <v>1839854</v>
      </c>
    </row>
    <row r="33" spans="1:25" x14ac:dyDescent="0.25">
      <c r="A33" s="19"/>
      <c r="B33" s="63"/>
      <c r="C33" s="63"/>
      <c r="D33" s="61" t="s">
        <v>41</v>
      </c>
      <c r="E33" s="57">
        <v>0.45765279601941372</v>
      </c>
      <c r="F33" s="57">
        <v>0.57933806088447259</v>
      </c>
      <c r="G33" s="57">
        <v>0.81180187631372924</v>
      </c>
      <c r="H33" s="57">
        <v>0.62705071088964248</v>
      </c>
      <c r="I33" s="57">
        <v>0.4733548949700066</v>
      </c>
      <c r="J33" s="57">
        <v>0.4929557381862833</v>
      </c>
      <c r="K33" s="39">
        <v>0.709218444484359</v>
      </c>
      <c r="O33" s="19"/>
      <c r="P33" s="63"/>
      <c r="Q33" s="63"/>
      <c r="R33" s="61" t="s">
        <v>41</v>
      </c>
      <c r="S33" s="44">
        <v>31035.223317732871</v>
      </c>
      <c r="T33" s="44">
        <v>31544.354792927119</v>
      </c>
      <c r="U33" s="44">
        <v>102866.79274163258</v>
      </c>
      <c r="V33" s="44">
        <v>68496.432829040685</v>
      </c>
      <c r="W33" s="44">
        <v>37125.129494298693</v>
      </c>
      <c r="X33" s="44">
        <v>43194.795591623857</v>
      </c>
      <c r="Y33" s="40">
        <v>56609.366518489369</v>
      </c>
    </row>
    <row r="34" spans="1:25" x14ac:dyDescent="0.25">
      <c r="A34" s="19"/>
      <c r="B34" s="63"/>
      <c r="C34" s="63" t="s">
        <v>21</v>
      </c>
      <c r="D34" s="61" t="s">
        <v>6</v>
      </c>
      <c r="E34" s="57">
        <v>44.95369169812686</v>
      </c>
      <c r="F34" s="57">
        <v>42.398680273694843</v>
      </c>
      <c r="G34" s="57">
        <v>45.054026990108227</v>
      </c>
      <c r="H34" s="57">
        <v>47.543472412382599</v>
      </c>
      <c r="I34" s="57">
        <v>49.684272184486723</v>
      </c>
      <c r="J34" s="57">
        <v>51.213455995283027</v>
      </c>
      <c r="K34" s="39">
        <v>44.208810506062157</v>
      </c>
      <c r="O34" s="19"/>
      <c r="P34" s="63"/>
      <c r="Q34" s="63" t="s">
        <v>21</v>
      </c>
      <c r="R34" s="61" t="s">
        <v>6</v>
      </c>
      <c r="S34" s="44">
        <v>1192661</v>
      </c>
      <c r="T34" s="44">
        <v>1200260</v>
      </c>
      <c r="U34" s="44">
        <v>1319632</v>
      </c>
      <c r="V34" s="44">
        <v>1426143</v>
      </c>
      <c r="W34" s="44">
        <v>1528479</v>
      </c>
      <c r="X34" s="44">
        <v>1591241</v>
      </c>
      <c r="Y34" s="40">
        <v>1631096</v>
      </c>
    </row>
    <row r="35" spans="1:25" x14ac:dyDescent="0.25">
      <c r="A35" s="19"/>
      <c r="B35" s="63"/>
      <c r="C35" s="64"/>
      <c r="D35" s="61" t="s">
        <v>41</v>
      </c>
      <c r="E35" s="57">
        <v>0.46078718948006092</v>
      </c>
      <c r="F35" s="57">
        <v>0.61647956544173821</v>
      </c>
      <c r="G35" s="57">
        <v>0.84598796688761824</v>
      </c>
      <c r="H35" s="57">
        <v>0.68285333615012389</v>
      </c>
      <c r="I35" s="57">
        <v>0.44106692828714222</v>
      </c>
      <c r="J35" s="57">
        <v>0.62383249871469404</v>
      </c>
      <c r="K35" s="39">
        <v>0.66711509961329241</v>
      </c>
      <c r="O35" s="19"/>
      <c r="P35" s="63"/>
      <c r="Q35" s="64"/>
      <c r="R35" s="61" t="s">
        <v>41</v>
      </c>
      <c r="S35" s="44">
        <v>25577.716160378539</v>
      </c>
      <c r="T35" s="44">
        <v>24311.800229791443</v>
      </c>
      <c r="U35" s="44">
        <v>68853.532441906209</v>
      </c>
      <c r="V35" s="44">
        <v>51009.129373331954</v>
      </c>
      <c r="W35" s="44">
        <v>34073.191945358012</v>
      </c>
      <c r="X35" s="44">
        <v>40993.313486258878</v>
      </c>
      <c r="Y35" s="40">
        <v>37433.499299041134</v>
      </c>
    </row>
    <row r="36" spans="1:25" x14ac:dyDescent="0.25">
      <c r="A36" s="19"/>
      <c r="B36" s="63" t="s">
        <v>42</v>
      </c>
      <c r="C36" s="63" t="s">
        <v>19</v>
      </c>
      <c r="D36" s="61" t="s">
        <v>6</v>
      </c>
      <c r="E36" s="57">
        <v>69.089951931212127</v>
      </c>
      <c r="F36" s="57">
        <v>66.443239124913831</v>
      </c>
      <c r="G36" s="57">
        <v>67.550887205719405</v>
      </c>
      <c r="H36" s="57">
        <v>68.446075797181976</v>
      </c>
      <c r="I36" s="57">
        <v>68.116712735432827</v>
      </c>
      <c r="J36" s="57">
        <v>65.520791021439265</v>
      </c>
      <c r="K36" s="39">
        <v>60.169683807918574</v>
      </c>
      <c r="O36" s="19"/>
      <c r="P36" s="63" t="s">
        <v>42</v>
      </c>
      <c r="Q36" s="63" t="s">
        <v>19</v>
      </c>
      <c r="R36" s="61" t="s">
        <v>6</v>
      </c>
      <c r="S36" s="44">
        <v>220484</v>
      </c>
      <c r="T36" s="44">
        <v>219765</v>
      </c>
      <c r="U36" s="44">
        <v>222516</v>
      </c>
      <c r="V36" s="44">
        <v>225447</v>
      </c>
      <c r="W36" s="44">
        <v>233124</v>
      </c>
      <c r="X36" s="44">
        <v>235504</v>
      </c>
      <c r="Y36" s="40">
        <v>222759</v>
      </c>
    </row>
    <row r="37" spans="1:25" x14ac:dyDescent="0.25">
      <c r="A37" s="19"/>
      <c r="B37" s="63"/>
      <c r="C37" s="64"/>
      <c r="D37" s="61" t="s">
        <v>41</v>
      </c>
      <c r="E37" s="57">
        <v>0.86458569004327535</v>
      </c>
      <c r="F37" s="57">
        <v>1.1360598247795386</v>
      </c>
      <c r="G37" s="57">
        <v>2.2855501548754842</v>
      </c>
      <c r="H37" s="57">
        <v>1.0755080626008713</v>
      </c>
      <c r="I37" s="57">
        <v>0.8046695279496594</v>
      </c>
      <c r="J37" s="57">
        <v>0.77724609131925326</v>
      </c>
      <c r="K37" s="39">
        <v>1.5979860341994143</v>
      </c>
      <c r="O37" s="19"/>
      <c r="P37" s="63"/>
      <c r="Q37" s="64"/>
      <c r="R37" s="61" t="s">
        <v>41</v>
      </c>
      <c r="S37" s="44">
        <v>6201.1642195147479</v>
      </c>
      <c r="T37" s="44">
        <v>8453.3430693379651</v>
      </c>
      <c r="U37" s="44">
        <v>22027.607063491698</v>
      </c>
      <c r="V37" s="44">
        <v>13132.65507796561</v>
      </c>
      <c r="W37" s="44">
        <v>7754.1125265202845</v>
      </c>
      <c r="X37" s="44">
        <v>6915.612363299455</v>
      </c>
      <c r="Y37" s="40">
        <v>15803.864860186812</v>
      </c>
    </row>
    <row r="38" spans="1:25" x14ac:dyDescent="0.25">
      <c r="A38" s="19"/>
      <c r="B38" s="63"/>
      <c r="C38" s="63" t="s">
        <v>21</v>
      </c>
      <c r="D38" s="61" t="s">
        <v>6</v>
      </c>
      <c r="E38" s="57">
        <v>34.43597588356095</v>
      </c>
      <c r="F38" s="57">
        <v>35.717154682991165</v>
      </c>
      <c r="G38" s="57">
        <v>37.996843517663102</v>
      </c>
      <c r="H38" s="57">
        <v>40.103667200034771</v>
      </c>
      <c r="I38" s="57">
        <v>41.173205611957727</v>
      </c>
      <c r="J38" s="57">
        <v>40.333667299707407</v>
      </c>
      <c r="K38" s="39">
        <v>39.281041913776704</v>
      </c>
      <c r="O38" s="19"/>
      <c r="P38" s="63"/>
      <c r="Q38" s="63" t="s">
        <v>21</v>
      </c>
      <c r="R38" s="61" t="s">
        <v>6</v>
      </c>
      <c r="S38" s="44">
        <v>115032</v>
      </c>
      <c r="T38" s="44">
        <v>125384</v>
      </c>
      <c r="U38" s="44">
        <v>138193</v>
      </c>
      <c r="V38" s="44">
        <v>147622</v>
      </c>
      <c r="W38" s="44">
        <v>158003</v>
      </c>
      <c r="X38" s="44">
        <v>161834</v>
      </c>
      <c r="Y38" s="40">
        <v>167241</v>
      </c>
    </row>
    <row r="39" spans="1:25" x14ac:dyDescent="0.25">
      <c r="A39" s="19"/>
      <c r="B39" s="63"/>
      <c r="C39" s="64"/>
      <c r="D39" s="61" t="s">
        <v>41</v>
      </c>
      <c r="E39" s="57">
        <v>0.90829503800127898</v>
      </c>
      <c r="F39" s="57">
        <v>0.94154734820268771</v>
      </c>
      <c r="G39" s="57">
        <v>1.346537217240007</v>
      </c>
      <c r="H39" s="57">
        <v>1.443589215705565</v>
      </c>
      <c r="I39" s="57">
        <v>0.78733290615196527</v>
      </c>
      <c r="J39" s="57">
        <v>0.67030187842950006</v>
      </c>
      <c r="K39" s="39">
        <v>0.77701017729926858</v>
      </c>
      <c r="O39" s="19"/>
      <c r="P39" s="63"/>
      <c r="Q39" s="64"/>
      <c r="R39" s="61" t="s">
        <v>41</v>
      </c>
      <c r="S39" s="44">
        <v>4483.687898012804</v>
      </c>
      <c r="T39" s="44">
        <v>5286.6115315079887</v>
      </c>
      <c r="U39" s="44">
        <v>12230.245371671092</v>
      </c>
      <c r="V39" s="44">
        <v>10823.961887268815</v>
      </c>
      <c r="W39" s="44">
        <v>6094.3333021526487</v>
      </c>
      <c r="X39" s="44">
        <v>5052.0770592938788</v>
      </c>
      <c r="Y39" s="40">
        <v>9059.8409480940663</v>
      </c>
    </row>
    <row r="40" spans="1:25" x14ac:dyDescent="0.25">
      <c r="A40" s="19"/>
      <c r="B40" s="63" t="s">
        <v>32</v>
      </c>
      <c r="C40" s="63" t="s">
        <v>19</v>
      </c>
      <c r="D40" s="61" t="s">
        <v>6</v>
      </c>
      <c r="E40" s="57">
        <v>68.041561187303529</v>
      </c>
      <c r="F40" s="57">
        <v>64.671318599182726</v>
      </c>
      <c r="G40" s="57">
        <v>67.540418992762469</v>
      </c>
      <c r="H40" s="57">
        <v>65.391538330916831</v>
      </c>
      <c r="I40" s="57">
        <v>65.84128725356517</v>
      </c>
      <c r="J40" s="57">
        <v>64.265898054081134</v>
      </c>
      <c r="K40" s="39">
        <v>58.25813345998575</v>
      </c>
      <c r="O40" s="19"/>
      <c r="P40" s="63" t="s">
        <v>32</v>
      </c>
      <c r="Q40" s="63" t="s">
        <v>19</v>
      </c>
      <c r="R40" s="61" t="s">
        <v>6</v>
      </c>
      <c r="S40" s="44">
        <v>244589</v>
      </c>
      <c r="T40" s="44">
        <v>237076</v>
      </c>
      <c r="U40" s="44">
        <v>251403</v>
      </c>
      <c r="V40" s="44">
        <v>250309</v>
      </c>
      <c r="W40" s="44">
        <v>256889</v>
      </c>
      <c r="X40" s="44">
        <v>261764</v>
      </c>
      <c r="Y40" s="40">
        <v>245325</v>
      </c>
    </row>
    <row r="41" spans="1:25" x14ac:dyDescent="0.25">
      <c r="A41" s="19"/>
      <c r="B41" s="63"/>
      <c r="C41" s="63"/>
      <c r="D41" s="61" t="s">
        <v>41</v>
      </c>
      <c r="E41" s="57">
        <v>0.83800110186380439</v>
      </c>
      <c r="F41" s="57">
        <v>1.2945450425789247</v>
      </c>
      <c r="G41" s="57">
        <v>1.0493513436060504</v>
      </c>
      <c r="H41" s="57">
        <v>0.8052470151726554</v>
      </c>
      <c r="I41" s="57">
        <v>0.84642829690120525</v>
      </c>
      <c r="J41" s="57">
        <v>0.7446460586292758</v>
      </c>
      <c r="K41" s="39">
        <v>1.2555259965391397</v>
      </c>
      <c r="O41" s="19"/>
      <c r="P41" s="63"/>
      <c r="Q41" s="63"/>
      <c r="R41" s="61" t="s">
        <v>41</v>
      </c>
      <c r="S41" s="44">
        <v>6776.3508761184612</v>
      </c>
      <c r="T41" s="44">
        <v>12091.642890561108</v>
      </c>
      <c r="U41" s="44">
        <v>11988.628647010915</v>
      </c>
      <c r="V41" s="44">
        <v>12245.426442372496</v>
      </c>
      <c r="W41" s="44">
        <v>9232.5336638587833</v>
      </c>
      <c r="X41" s="44">
        <v>9640.8497264876987</v>
      </c>
      <c r="Y41" s="40">
        <v>11137.923630071487</v>
      </c>
    </row>
    <row r="42" spans="1:25" x14ac:dyDescent="0.25">
      <c r="A42" s="19"/>
      <c r="B42" s="63"/>
      <c r="C42" s="63" t="s">
        <v>21</v>
      </c>
      <c r="D42" s="61" t="s">
        <v>6</v>
      </c>
      <c r="E42" s="57">
        <v>35.630765046329593</v>
      </c>
      <c r="F42" s="57">
        <v>32.09744984199309</v>
      </c>
      <c r="G42" s="57">
        <v>37.245340528416904</v>
      </c>
      <c r="H42" s="57">
        <v>36.467793127488214</v>
      </c>
      <c r="I42" s="57">
        <v>39.22493615409838</v>
      </c>
      <c r="J42" s="57">
        <v>39.643621919692883</v>
      </c>
      <c r="K42" s="39">
        <v>36.335077079397337</v>
      </c>
      <c r="O42" s="19"/>
      <c r="P42" s="63"/>
      <c r="Q42" s="63" t="s">
        <v>21</v>
      </c>
      <c r="R42" s="61" t="s">
        <v>6</v>
      </c>
      <c r="S42" s="44">
        <v>136241</v>
      </c>
      <c r="T42" s="44">
        <v>131025</v>
      </c>
      <c r="U42" s="44">
        <v>155433</v>
      </c>
      <c r="V42" s="44">
        <v>159020</v>
      </c>
      <c r="W42" s="44">
        <v>169873</v>
      </c>
      <c r="X42" s="44">
        <v>178652</v>
      </c>
      <c r="Y42" s="40">
        <v>183091</v>
      </c>
    </row>
    <row r="43" spans="1:25" x14ac:dyDescent="0.25">
      <c r="A43" s="19"/>
      <c r="B43" s="63"/>
      <c r="C43" s="64"/>
      <c r="D43" s="61" t="s">
        <v>41</v>
      </c>
      <c r="E43" s="57">
        <v>1.1104748707330492</v>
      </c>
      <c r="F43" s="57">
        <v>0.95971196735535558</v>
      </c>
      <c r="G43" s="57">
        <v>0.78571356279167459</v>
      </c>
      <c r="H43" s="57">
        <v>1.1041493027163474</v>
      </c>
      <c r="I43" s="57">
        <v>0.75685281172924213</v>
      </c>
      <c r="J43" s="57">
        <v>0.73940193160536072</v>
      </c>
      <c r="K43" s="39">
        <v>0.79260530013092367</v>
      </c>
      <c r="O43" s="19"/>
      <c r="P43" s="63"/>
      <c r="Q43" s="64"/>
      <c r="R43" s="61" t="s">
        <v>41</v>
      </c>
      <c r="S43" s="44">
        <v>5771.2732333857521</v>
      </c>
      <c r="T43" s="44">
        <v>7102.4620322144237</v>
      </c>
      <c r="U43" s="44">
        <v>8918.4415373900465</v>
      </c>
      <c r="V43" s="44">
        <v>9624.378206528545</v>
      </c>
      <c r="W43" s="44">
        <v>6361.0386378626035</v>
      </c>
      <c r="X43" s="44">
        <v>6941.3059704524321</v>
      </c>
      <c r="Y43" s="40">
        <v>7622.7860239212023</v>
      </c>
    </row>
    <row r="44" spans="1:25" x14ac:dyDescent="0.25">
      <c r="A44" s="19"/>
      <c r="B44" s="63" t="s">
        <v>33</v>
      </c>
      <c r="C44" s="63" t="s">
        <v>19</v>
      </c>
      <c r="D44" s="61" t="s">
        <v>6</v>
      </c>
      <c r="E44" s="46" t="s">
        <v>34</v>
      </c>
      <c r="F44" s="46" t="s">
        <v>34</v>
      </c>
      <c r="G44" s="46" t="s">
        <v>34</v>
      </c>
      <c r="H44" s="46" t="s">
        <v>34</v>
      </c>
      <c r="I44" s="46" t="s">
        <v>34</v>
      </c>
      <c r="J44" s="57">
        <v>62.865497076023388</v>
      </c>
      <c r="K44" s="39">
        <v>52.492636800496051</v>
      </c>
      <c r="O44" s="19"/>
      <c r="P44" s="63" t="s">
        <v>33</v>
      </c>
      <c r="Q44" s="63" t="s">
        <v>19</v>
      </c>
      <c r="R44" s="61" t="s">
        <v>6</v>
      </c>
      <c r="S44" s="46" t="s">
        <v>34</v>
      </c>
      <c r="T44" s="46" t="s">
        <v>34</v>
      </c>
      <c r="U44" s="46" t="s">
        <v>34</v>
      </c>
      <c r="V44" s="46" t="s">
        <v>34</v>
      </c>
      <c r="W44" s="46" t="s">
        <v>34</v>
      </c>
      <c r="X44" s="44">
        <v>110080</v>
      </c>
      <c r="Y44" s="40">
        <v>101589</v>
      </c>
    </row>
    <row r="45" spans="1:25" x14ac:dyDescent="0.25">
      <c r="A45" s="19"/>
      <c r="B45" s="63"/>
      <c r="C45" s="64"/>
      <c r="D45" s="61" t="s">
        <v>41</v>
      </c>
      <c r="J45" s="57">
        <v>1.1577601588490263</v>
      </c>
      <c r="K45" s="39">
        <v>1.1864998863977161</v>
      </c>
      <c r="O45" s="19"/>
      <c r="P45" s="63"/>
      <c r="Q45" s="64"/>
      <c r="R45" s="61" t="s">
        <v>41</v>
      </c>
      <c r="S45" s="85"/>
      <c r="T45" s="85"/>
      <c r="U45" s="85"/>
      <c r="V45" s="85"/>
      <c r="W45" s="85"/>
      <c r="X45" s="44">
        <v>4704.0045457744473</v>
      </c>
      <c r="Y45" s="40">
        <v>7053.4858656654906</v>
      </c>
    </row>
    <row r="46" spans="1:25" x14ac:dyDescent="0.25">
      <c r="A46" s="19"/>
      <c r="B46" s="63"/>
      <c r="C46" s="63" t="s">
        <v>21</v>
      </c>
      <c r="D46" s="61" t="s">
        <v>6</v>
      </c>
      <c r="E46" s="46" t="s">
        <v>34</v>
      </c>
      <c r="F46" s="46" t="s">
        <v>34</v>
      </c>
      <c r="G46" s="46" t="s">
        <v>34</v>
      </c>
      <c r="H46" s="46" t="s">
        <v>34</v>
      </c>
      <c r="I46" s="46" t="s">
        <v>34</v>
      </c>
      <c r="J46" s="57">
        <v>39.006691215874064</v>
      </c>
      <c r="K46" s="39">
        <v>31.478683286501653</v>
      </c>
      <c r="O46" s="19"/>
      <c r="P46" s="63"/>
      <c r="Q46" s="63" t="s">
        <v>21</v>
      </c>
      <c r="R46" s="61" t="s">
        <v>6</v>
      </c>
      <c r="S46" s="46" t="s">
        <v>34</v>
      </c>
      <c r="T46" s="46" t="s">
        <v>34</v>
      </c>
      <c r="U46" s="46" t="s">
        <v>34</v>
      </c>
      <c r="V46" s="46" t="s">
        <v>34</v>
      </c>
      <c r="W46" s="46" t="s">
        <v>34</v>
      </c>
      <c r="X46" s="44">
        <v>79340</v>
      </c>
      <c r="Y46" s="40">
        <v>72706</v>
      </c>
    </row>
    <row r="47" spans="1:25" x14ac:dyDescent="0.25">
      <c r="A47" s="19"/>
      <c r="B47" s="63"/>
      <c r="C47" s="64"/>
      <c r="D47" s="61" t="s">
        <v>41</v>
      </c>
      <c r="J47" s="57">
        <v>1.3429277093397565</v>
      </c>
      <c r="K47" s="39">
        <v>1.1756615604490417</v>
      </c>
      <c r="O47" s="19"/>
      <c r="P47" s="63"/>
      <c r="Q47" s="64"/>
      <c r="R47" s="61" t="s">
        <v>41</v>
      </c>
      <c r="S47" s="85"/>
      <c r="T47" s="85"/>
      <c r="U47" s="85"/>
      <c r="V47" s="85"/>
      <c r="W47" s="85"/>
      <c r="X47" s="44">
        <v>3889.7745050323933</v>
      </c>
      <c r="Y47" s="40">
        <v>5494.0725115259238</v>
      </c>
    </row>
    <row r="48" spans="1:25" x14ac:dyDescent="0.25">
      <c r="A48" s="19"/>
      <c r="B48" s="63" t="s">
        <v>35</v>
      </c>
      <c r="C48" s="63" t="s">
        <v>19</v>
      </c>
      <c r="D48" s="61" t="s">
        <v>6</v>
      </c>
      <c r="E48" s="57">
        <v>61.131173474009913</v>
      </c>
      <c r="F48" s="57">
        <v>58.480995811853923</v>
      </c>
      <c r="G48" s="57">
        <v>60.148408580419179</v>
      </c>
      <c r="H48" s="57">
        <v>59.387530455854517</v>
      </c>
      <c r="I48" s="57">
        <v>58.756647645160079</v>
      </c>
      <c r="J48" s="57">
        <v>59.67420846940589</v>
      </c>
      <c r="K48" s="39">
        <v>54.429910580726656</v>
      </c>
      <c r="O48" s="19"/>
      <c r="P48" s="63" t="s">
        <v>35</v>
      </c>
      <c r="Q48" s="63" t="s">
        <v>19</v>
      </c>
      <c r="R48" s="61" t="s">
        <v>6</v>
      </c>
      <c r="S48" s="44">
        <v>438607</v>
      </c>
      <c r="T48" s="44">
        <v>430633</v>
      </c>
      <c r="U48" s="44">
        <v>459517</v>
      </c>
      <c r="V48" s="44">
        <v>449952</v>
      </c>
      <c r="W48" s="44">
        <v>450885</v>
      </c>
      <c r="X48" s="44">
        <v>366004</v>
      </c>
      <c r="Y48" s="40">
        <v>327483</v>
      </c>
    </row>
    <row r="49" spans="1:25" x14ac:dyDescent="0.25">
      <c r="A49" s="19"/>
      <c r="B49" s="63"/>
      <c r="C49" s="63"/>
      <c r="D49" s="61" t="s">
        <v>41</v>
      </c>
      <c r="E49" s="57">
        <v>0.59923748684758082</v>
      </c>
      <c r="F49" s="57">
        <v>0.74313365085901562</v>
      </c>
      <c r="G49" s="57">
        <v>1.3836350617092843</v>
      </c>
      <c r="H49" s="57">
        <v>0.72394852050495873</v>
      </c>
      <c r="I49" s="57">
        <v>0.5001850510608179</v>
      </c>
      <c r="J49" s="57">
        <v>0.82399153342209486</v>
      </c>
      <c r="K49" s="39">
        <v>0.91046208905509718</v>
      </c>
      <c r="O49" s="19"/>
      <c r="P49" s="63"/>
      <c r="Q49" s="63"/>
      <c r="R49" s="61" t="s">
        <v>41</v>
      </c>
      <c r="S49" s="44">
        <v>7895.2144502322244</v>
      </c>
      <c r="T49" s="44">
        <v>12959.998493190295</v>
      </c>
      <c r="U49" s="44">
        <v>45905.217666170625</v>
      </c>
      <c r="V49" s="44">
        <v>20279.944221788563</v>
      </c>
      <c r="W49" s="44">
        <v>10621.044864641986</v>
      </c>
      <c r="X49" s="44">
        <v>11355.156726197398</v>
      </c>
      <c r="Y49" s="40">
        <v>12797.218662104435</v>
      </c>
    </row>
    <row r="50" spans="1:25" x14ac:dyDescent="0.25">
      <c r="A50" s="19"/>
      <c r="B50" s="63"/>
      <c r="C50" s="63" t="s">
        <v>21</v>
      </c>
      <c r="D50" s="61" t="s">
        <v>6</v>
      </c>
      <c r="E50" s="57">
        <v>31.713830773571978</v>
      </c>
      <c r="F50" s="57">
        <v>31.739166465583008</v>
      </c>
      <c r="G50" s="57">
        <v>30.846619165402956</v>
      </c>
      <c r="H50" s="57">
        <v>34.311738449931617</v>
      </c>
      <c r="I50" s="57">
        <v>36.160318549261824</v>
      </c>
      <c r="J50" s="57">
        <v>37.355593535926189</v>
      </c>
      <c r="K50" s="39">
        <v>36.385758671246869</v>
      </c>
      <c r="O50" s="19"/>
      <c r="P50" s="63"/>
      <c r="Q50" s="63" t="s">
        <v>21</v>
      </c>
      <c r="R50" s="61" t="s">
        <v>6</v>
      </c>
      <c r="S50" s="44">
        <v>251752</v>
      </c>
      <c r="T50" s="44">
        <v>260437</v>
      </c>
      <c r="U50" s="44">
        <v>259148</v>
      </c>
      <c r="V50" s="44">
        <v>298800</v>
      </c>
      <c r="W50" s="44">
        <v>328378</v>
      </c>
      <c r="X50" s="44">
        <v>268837</v>
      </c>
      <c r="Y50" s="40">
        <v>274973</v>
      </c>
    </row>
    <row r="51" spans="1:25" x14ac:dyDescent="0.25">
      <c r="A51" s="19"/>
      <c r="B51" s="63"/>
      <c r="C51" s="64"/>
      <c r="D51" s="61" t="s">
        <v>41</v>
      </c>
      <c r="E51" s="57">
        <v>0.58449091471330816</v>
      </c>
      <c r="F51" s="57">
        <v>0.64600134874890291</v>
      </c>
      <c r="G51" s="57">
        <v>1.7449199646769105</v>
      </c>
      <c r="H51" s="57">
        <v>0.61014140494582603</v>
      </c>
      <c r="I51" s="57">
        <v>0.54450697605525655</v>
      </c>
      <c r="J51" s="57">
        <v>0.66297420193627898</v>
      </c>
      <c r="K51" s="39">
        <v>0.68671130269595304</v>
      </c>
      <c r="O51" s="19"/>
      <c r="P51" s="63"/>
      <c r="Q51" s="64"/>
      <c r="R51" s="61" t="s">
        <v>41</v>
      </c>
      <c r="S51" s="44">
        <v>5592.7328157500469</v>
      </c>
      <c r="T51" s="44">
        <v>8117.0241356120305</v>
      </c>
      <c r="U51" s="44">
        <v>16545.396314971069</v>
      </c>
      <c r="V51" s="44">
        <v>12914.397008534903</v>
      </c>
      <c r="W51" s="44">
        <v>10420.883638689409</v>
      </c>
      <c r="X51" s="44">
        <v>8593.0702032177887</v>
      </c>
      <c r="Y51" s="40">
        <v>10795.265797167844</v>
      </c>
    </row>
    <row r="52" spans="1:25" x14ac:dyDescent="0.25">
      <c r="A52" s="19"/>
      <c r="B52" s="63" t="s">
        <v>36</v>
      </c>
      <c r="C52" s="63" t="s">
        <v>19</v>
      </c>
      <c r="D52" s="61" t="s">
        <v>6</v>
      </c>
      <c r="E52" s="57">
        <v>65.816249096065533</v>
      </c>
      <c r="F52" s="57">
        <v>57.288207181457352</v>
      </c>
      <c r="G52" s="57">
        <v>59.277252588775568</v>
      </c>
      <c r="H52" s="57">
        <v>62.31470859164402</v>
      </c>
      <c r="I52" s="57">
        <v>62.115844318443067</v>
      </c>
      <c r="J52" s="57">
        <v>62.412592952509712</v>
      </c>
      <c r="K52" s="39">
        <v>51.421919401022564</v>
      </c>
      <c r="O52" s="19"/>
      <c r="P52" s="63" t="s">
        <v>36</v>
      </c>
      <c r="Q52" s="63" t="s">
        <v>19</v>
      </c>
      <c r="R52" s="61" t="s">
        <v>6</v>
      </c>
      <c r="S52" s="44">
        <v>221163</v>
      </c>
      <c r="T52" s="44">
        <v>198027</v>
      </c>
      <c r="U52" s="44">
        <v>205107</v>
      </c>
      <c r="V52" s="44">
        <v>220533</v>
      </c>
      <c r="W52" s="44">
        <v>224250</v>
      </c>
      <c r="X52" s="44">
        <v>236349</v>
      </c>
      <c r="Y52" s="40">
        <v>189281</v>
      </c>
    </row>
    <row r="53" spans="1:25" x14ac:dyDescent="0.25">
      <c r="A53" s="19"/>
      <c r="B53" s="63"/>
      <c r="C53" s="64"/>
      <c r="D53" s="61" t="s">
        <v>41</v>
      </c>
      <c r="E53" s="57">
        <v>0.78916887080876919</v>
      </c>
      <c r="F53" s="57">
        <v>1.0595090585186568</v>
      </c>
      <c r="G53" s="57">
        <v>1.2588162436563795</v>
      </c>
      <c r="H53" s="57">
        <v>0.70218435796324186</v>
      </c>
      <c r="I53" s="57">
        <v>0.65775664101936548</v>
      </c>
      <c r="J53" s="57">
        <v>0.72917623686505306</v>
      </c>
      <c r="K53" s="39">
        <v>1.0482022305532042</v>
      </c>
      <c r="O53" s="19"/>
      <c r="P53" s="63"/>
      <c r="Q53" s="64"/>
      <c r="R53" s="61" t="s">
        <v>41</v>
      </c>
      <c r="S53" s="44">
        <v>7078.1656004987426</v>
      </c>
      <c r="T53" s="44">
        <v>9867.3758378969524</v>
      </c>
      <c r="U53" s="44">
        <v>16607.546571914572</v>
      </c>
      <c r="V53" s="44">
        <v>8877.7619645497562</v>
      </c>
      <c r="W53" s="44">
        <v>6217.9654411855472</v>
      </c>
      <c r="X53" s="44">
        <v>6958.0341189160617</v>
      </c>
      <c r="Y53" s="40">
        <v>7935.3503343312705</v>
      </c>
    </row>
    <row r="54" spans="1:25" x14ac:dyDescent="0.25">
      <c r="A54" s="19"/>
      <c r="B54" s="63"/>
      <c r="C54" s="63" t="s">
        <v>21</v>
      </c>
      <c r="D54" s="61" t="s">
        <v>6</v>
      </c>
      <c r="E54" s="57">
        <v>32.545399634230229</v>
      </c>
      <c r="F54" s="57">
        <v>27.974946696514845</v>
      </c>
      <c r="G54" s="57">
        <v>32.935767890444929</v>
      </c>
      <c r="H54" s="57">
        <v>34.716818514591843</v>
      </c>
      <c r="I54" s="57">
        <v>35.240850267558372</v>
      </c>
      <c r="J54" s="57">
        <v>37.139428367555446</v>
      </c>
      <c r="K54" s="39">
        <v>32.673533062703392</v>
      </c>
      <c r="O54" s="19"/>
      <c r="P54" s="63"/>
      <c r="Q54" s="63" t="s">
        <v>21</v>
      </c>
      <c r="R54" s="61" t="s">
        <v>6</v>
      </c>
      <c r="S54" s="44">
        <v>116383</v>
      </c>
      <c r="T54" s="44">
        <v>105096</v>
      </c>
      <c r="U54" s="44">
        <v>131749</v>
      </c>
      <c r="V54" s="44">
        <v>141788</v>
      </c>
      <c r="W54" s="44">
        <v>147650</v>
      </c>
      <c r="X54" s="44">
        <v>160309</v>
      </c>
      <c r="Y54" s="40">
        <v>146085</v>
      </c>
    </row>
    <row r="55" spans="1:25" x14ac:dyDescent="0.25">
      <c r="A55" s="19"/>
      <c r="B55" s="63"/>
      <c r="C55" s="64"/>
      <c r="D55" s="61" t="s">
        <v>41</v>
      </c>
      <c r="E55" s="57">
        <v>1.1618375792262494</v>
      </c>
      <c r="F55" s="57">
        <v>0.90213941041026569</v>
      </c>
      <c r="G55" s="57">
        <v>1.3150883659493411</v>
      </c>
      <c r="H55" s="57">
        <v>0.94272350660718029</v>
      </c>
      <c r="I55" s="57">
        <v>0.69706069400318538</v>
      </c>
      <c r="J55" s="57">
        <v>0.86101177647001192</v>
      </c>
      <c r="K55" s="39">
        <v>0.814554155201202</v>
      </c>
      <c r="O55" s="19"/>
      <c r="P55" s="63"/>
      <c r="Q55" s="64"/>
      <c r="R55" s="61" t="s">
        <v>41</v>
      </c>
      <c r="S55" s="44">
        <v>5560.5237759736647</v>
      </c>
      <c r="T55" s="44">
        <v>6222.1465816433001</v>
      </c>
      <c r="U55" s="44">
        <v>15176.121652100397</v>
      </c>
      <c r="V55" s="44">
        <v>7642.5145137485388</v>
      </c>
      <c r="W55" s="44">
        <v>5191.9772758876097</v>
      </c>
      <c r="X55" s="44">
        <v>5201.3153432569343</v>
      </c>
      <c r="Y55" s="40">
        <v>7072.7022602329826</v>
      </c>
    </row>
    <row r="56" spans="1:25" x14ac:dyDescent="0.25">
      <c r="A56" s="19"/>
      <c r="B56" s="63" t="s">
        <v>37</v>
      </c>
      <c r="C56" s="63" t="s">
        <v>19</v>
      </c>
      <c r="D56" s="61" t="s">
        <v>6</v>
      </c>
      <c r="E56" s="57">
        <v>64.396707608964789</v>
      </c>
      <c r="F56" s="57">
        <v>59.596997551479149</v>
      </c>
      <c r="G56" s="57">
        <v>63.818930776851623</v>
      </c>
      <c r="H56" s="57">
        <v>61.556617476179412</v>
      </c>
      <c r="I56" s="57">
        <v>62.956882462016551</v>
      </c>
      <c r="J56" s="57">
        <v>63.867657239100495</v>
      </c>
      <c r="K56" s="39">
        <v>51.990952641481734</v>
      </c>
      <c r="O56" s="19"/>
      <c r="P56" s="63" t="s">
        <v>37</v>
      </c>
      <c r="Q56" s="63" t="s">
        <v>19</v>
      </c>
      <c r="R56" s="61" t="s">
        <v>6</v>
      </c>
      <c r="S56" s="44">
        <v>85826</v>
      </c>
      <c r="T56" s="44">
        <v>74237</v>
      </c>
      <c r="U56" s="44">
        <v>85675</v>
      </c>
      <c r="V56" s="44">
        <v>84761</v>
      </c>
      <c r="W56" s="44">
        <v>85899</v>
      </c>
      <c r="X56" s="44">
        <v>89492</v>
      </c>
      <c r="Y56" s="40">
        <v>77923</v>
      </c>
    </row>
    <row r="57" spans="1:25" x14ac:dyDescent="0.25">
      <c r="A57" s="19"/>
      <c r="B57" s="63"/>
      <c r="C57" s="63"/>
      <c r="D57" s="61" t="s">
        <v>41</v>
      </c>
      <c r="E57" s="57">
        <v>1.6024510168892467</v>
      </c>
      <c r="F57" s="57">
        <v>1.3197707468717954</v>
      </c>
      <c r="G57" s="57">
        <v>0.9515286141596444</v>
      </c>
      <c r="H57" s="57">
        <v>1.0469297146806582</v>
      </c>
      <c r="I57" s="57">
        <v>1.0668225415465435</v>
      </c>
      <c r="J57" s="57">
        <v>1.3167134288567173</v>
      </c>
      <c r="K57" s="39">
        <v>1.1561516264271727</v>
      </c>
      <c r="O57" s="19"/>
      <c r="P57" s="63"/>
      <c r="Q57" s="63"/>
      <c r="R57" s="61" t="s">
        <v>41</v>
      </c>
      <c r="S57" s="44">
        <v>3476.5308265258755</v>
      </c>
      <c r="T57" s="44">
        <v>6431.829198582901</v>
      </c>
      <c r="U57" s="44">
        <v>5898.6821121485045</v>
      </c>
      <c r="V57" s="44">
        <v>3669.7804188019504</v>
      </c>
      <c r="W57" s="44">
        <v>4100.2213151649903</v>
      </c>
      <c r="X57" s="44">
        <v>3369.8232405404856</v>
      </c>
      <c r="Y57" s="40">
        <v>2709.6646317702616</v>
      </c>
    </row>
    <row r="58" spans="1:25" x14ac:dyDescent="0.25">
      <c r="A58" s="19"/>
      <c r="B58" s="63"/>
      <c r="C58" s="63" t="s">
        <v>21</v>
      </c>
      <c r="D58" s="61" t="s">
        <v>6</v>
      </c>
      <c r="E58" s="57">
        <v>32.306595764008748</v>
      </c>
      <c r="F58" s="57">
        <v>28.888859365347187</v>
      </c>
      <c r="G58" s="57">
        <v>31.452933683416955</v>
      </c>
      <c r="H58" s="57">
        <v>33.539347944718706</v>
      </c>
      <c r="I58" s="57">
        <v>39.282569315151214</v>
      </c>
      <c r="J58" s="57">
        <v>38.71074030786064</v>
      </c>
      <c r="K58" s="39">
        <v>34.173445791951558</v>
      </c>
      <c r="O58" s="19"/>
      <c r="P58" s="63"/>
      <c r="Q58" s="63" t="s">
        <v>21</v>
      </c>
      <c r="R58" s="61" t="s">
        <v>6</v>
      </c>
      <c r="S58" s="44">
        <v>46233</v>
      </c>
      <c r="T58" s="44">
        <v>43489</v>
      </c>
      <c r="U58" s="44">
        <v>48396</v>
      </c>
      <c r="V58" s="44">
        <v>52856</v>
      </c>
      <c r="W58" s="44">
        <v>62453</v>
      </c>
      <c r="X58" s="44">
        <v>62267</v>
      </c>
      <c r="Y58" s="40">
        <v>61626</v>
      </c>
    </row>
    <row r="59" spans="1:25" x14ac:dyDescent="0.25">
      <c r="A59" s="19"/>
      <c r="B59" s="63"/>
      <c r="C59" s="64"/>
      <c r="D59" s="61" t="s">
        <v>41</v>
      </c>
      <c r="E59" s="57">
        <v>1.1538335173382208</v>
      </c>
      <c r="F59" s="57">
        <v>2.5902603984078616</v>
      </c>
      <c r="G59" s="57">
        <v>0.7917332378872346</v>
      </c>
      <c r="H59" s="57">
        <v>1.1852977825584075</v>
      </c>
      <c r="I59" s="57">
        <v>1.0354163953802344</v>
      </c>
      <c r="J59" s="57">
        <v>1.1111712915037741</v>
      </c>
      <c r="K59" s="39">
        <v>1.2494870962907307</v>
      </c>
      <c r="O59" s="19"/>
      <c r="P59" s="63"/>
      <c r="Q59" s="64"/>
      <c r="R59" s="61" t="s">
        <v>41</v>
      </c>
      <c r="S59" s="44">
        <v>2466.0079680211275</v>
      </c>
      <c r="T59" s="44">
        <v>9299.1012765857031</v>
      </c>
      <c r="U59" s="44">
        <v>2633.5282776952517</v>
      </c>
      <c r="V59" s="44">
        <v>3092.9903365872692</v>
      </c>
      <c r="W59" s="44">
        <v>3478.9877550804908</v>
      </c>
      <c r="X59" s="44">
        <v>3042.7834523829065</v>
      </c>
      <c r="Y59" s="40">
        <v>3191.3098016331787</v>
      </c>
    </row>
    <row r="60" spans="1:25" x14ac:dyDescent="0.25">
      <c r="A60" s="19"/>
      <c r="B60" s="63" t="s">
        <v>38</v>
      </c>
      <c r="C60" s="63" t="s">
        <v>19</v>
      </c>
      <c r="D60" s="61" t="s">
        <v>6</v>
      </c>
      <c r="E60" s="57">
        <v>70.178037964433756</v>
      </c>
      <c r="F60" s="57">
        <v>64.036396834647732</v>
      </c>
      <c r="G60" s="57">
        <v>64.417010212611771</v>
      </c>
      <c r="H60" s="57">
        <v>64.803791817324068</v>
      </c>
      <c r="I60" s="57">
        <v>65.498432212598175</v>
      </c>
      <c r="J60" s="57">
        <v>65.830460287078523</v>
      </c>
      <c r="K60" s="39">
        <v>55.580704657443746</v>
      </c>
      <c r="O60" s="19"/>
      <c r="P60" s="63" t="s">
        <v>38</v>
      </c>
      <c r="Q60" s="63" t="s">
        <v>19</v>
      </c>
      <c r="R60" s="61" t="s">
        <v>6</v>
      </c>
      <c r="S60" s="44">
        <v>203670</v>
      </c>
      <c r="T60" s="44">
        <v>190085</v>
      </c>
      <c r="U60" s="44">
        <v>202663</v>
      </c>
      <c r="V60" s="44">
        <v>204675</v>
      </c>
      <c r="W60" s="44">
        <v>210977</v>
      </c>
      <c r="X60" s="44">
        <v>223212</v>
      </c>
      <c r="Y60" s="40">
        <v>181715</v>
      </c>
    </row>
    <row r="61" spans="1:25" x14ac:dyDescent="0.25">
      <c r="A61" s="19"/>
      <c r="B61" s="63"/>
      <c r="C61" s="64"/>
      <c r="D61" s="61" t="s">
        <v>41</v>
      </c>
      <c r="E61" s="57">
        <v>0.95648239920424238</v>
      </c>
      <c r="F61" s="57">
        <v>0.8702042243031598</v>
      </c>
      <c r="G61" s="57">
        <v>1.0154913067966795</v>
      </c>
      <c r="H61" s="57">
        <v>0.83620227568763383</v>
      </c>
      <c r="I61" s="57">
        <v>0.7187343249187651</v>
      </c>
      <c r="J61" s="57">
        <v>0.95491699443409206</v>
      </c>
      <c r="K61" s="39">
        <v>0.96922595963123326</v>
      </c>
      <c r="O61" s="19"/>
      <c r="P61" s="63"/>
      <c r="Q61" s="64"/>
      <c r="R61" s="61" t="s">
        <v>41</v>
      </c>
      <c r="S61" s="44">
        <v>6420.5712008822566</v>
      </c>
      <c r="T61" s="44">
        <v>6403.5823933368683</v>
      </c>
      <c r="U61" s="44">
        <v>14943.74710763648</v>
      </c>
      <c r="V61" s="44">
        <v>9886.4368824571029</v>
      </c>
      <c r="W61" s="44">
        <v>5979.3512824348109</v>
      </c>
      <c r="X61" s="44">
        <v>7157.3223764785344</v>
      </c>
      <c r="Y61" s="40">
        <v>11782.457242301651</v>
      </c>
    </row>
    <row r="62" spans="1:25" x14ac:dyDescent="0.25">
      <c r="A62" s="19"/>
      <c r="B62" s="63"/>
      <c r="C62" s="63" t="s">
        <v>21</v>
      </c>
      <c r="D62" s="61" t="s">
        <v>6</v>
      </c>
      <c r="E62" s="57">
        <v>38.127643799524698</v>
      </c>
      <c r="F62" s="57">
        <v>36.064303518582484</v>
      </c>
      <c r="G62" s="57">
        <v>36.827477745163364</v>
      </c>
      <c r="H62" s="57">
        <v>38.725784294485408</v>
      </c>
      <c r="I62" s="57">
        <v>40.377718141004742</v>
      </c>
      <c r="J62" s="57">
        <v>41.705811354135299</v>
      </c>
      <c r="K62" s="39">
        <v>37.329329268753924</v>
      </c>
      <c r="O62" s="19"/>
      <c r="P62" s="63"/>
      <c r="Q62" s="63" t="s">
        <v>21</v>
      </c>
      <c r="R62" s="61" t="s">
        <v>6</v>
      </c>
      <c r="S62" s="44">
        <v>115192</v>
      </c>
      <c r="T62" s="44">
        <v>115893</v>
      </c>
      <c r="U62" s="44">
        <v>122704</v>
      </c>
      <c r="V62" s="44">
        <v>138131</v>
      </c>
      <c r="W62" s="44">
        <v>144891</v>
      </c>
      <c r="X62" s="44">
        <v>156529</v>
      </c>
      <c r="Y62" s="40">
        <v>148047</v>
      </c>
    </row>
    <row r="63" spans="1:25" x14ac:dyDescent="0.25">
      <c r="A63" s="19"/>
      <c r="B63" s="63"/>
      <c r="C63" s="64"/>
      <c r="D63" s="61" t="s">
        <v>41</v>
      </c>
      <c r="E63" s="57">
        <v>1.1884425099530729</v>
      </c>
      <c r="F63" s="57">
        <v>1.338059859463568</v>
      </c>
      <c r="G63" s="57">
        <v>2.1213364608950616</v>
      </c>
      <c r="H63" s="57">
        <v>0.94205792895595297</v>
      </c>
      <c r="I63" s="57">
        <v>0.82421404561818179</v>
      </c>
      <c r="J63" s="57">
        <v>0.88784539738065038</v>
      </c>
      <c r="K63" s="39">
        <v>0.91774179633591701</v>
      </c>
      <c r="O63" s="19"/>
      <c r="P63" s="63"/>
      <c r="Q63" s="64"/>
      <c r="R63" s="61" t="s">
        <v>41</v>
      </c>
      <c r="S63" s="44">
        <v>5265.687893520495</v>
      </c>
      <c r="T63" s="44">
        <v>5631.6693736165107</v>
      </c>
      <c r="U63" s="44">
        <v>12727.67021605911</v>
      </c>
      <c r="V63" s="44">
        <v>9010.6776034173636</v>
      </c>
      <c r="W63" s="44">
        <v>5149.0427248516744</v>
      </c>
      <c r="X63" s="44">
        <v>6084.7263480860365</v>
      </c>
      <c r="Y63" s="40">
        <v>9672.4564615199979</v>
      </c>
    </row>
    <row r="64" spans="1:25" x14ac:dyDescent="0.25">
      <c r="A64" s="19"/>
      <c r="B64" s="63" t="s">
        <v>39</v>
      </c>
      <c r="C64" s="63" t="s">
        <v>19</v>
      </c>
      <c r="D64" s="61" t="s">
        <v>6</v>
      </c>
      <c r="E64" s="57">
        <v>74.552838245394014</v>
      </c>
      <c r="F64" s="57">
        <v>71.882257315373892</v>
      </c>
      <c r="G64" s="57">
        <v>71.283802698617095</v>
      </c>
      <c r="H64" s="57">
        <v>69.130770665174893</v>
      </c>
      <c r="I64" s="57">
        <v>68.783676595279118</v>
      </c>
      <c r="J64" s="57">
        <v>72.964867180805484</v>
      </c>
      <c r="K64" s="39">
        <v>61.322211924621563</v>
      </c>
      <c r="O64" s="19"/>
      <c r="P64" s="63" t="s">
        <v>39</v>
      </c>
      <c r="Q64" s="63" t="s">
        <v>19</v>
      </c>
      <c r="R64" s="61" t="s">
        <v>6</v>
      </c>
      <c r="S64" s="44">
        <v>24967</v>
      </c>
      <c r="T64" s="44">
        <v>24762</v>
      </c>
      <c r="U64" s="44">
        <v>25464</v>
      </c>
      <c r="V64" s="44">
        <v>25951</v>
      </c>
      <c r="W64" s="44">
        <v>25148</v>
      </c>
      <c r="X64" s="44">
        <v>28951</v>
      </c>
      <c r="Y64" s="40">
        <v>23820</v>
      </c>
    </row>
    <row r="65" spans="1:25" x14ac:dyDescent="0.25">
      <c r="A65" s="19"/>
      <c r="B65" s="63"/>
      <c r="C65" s="63"/>
      <c r="D65" s="61" t="s">
        <v>41</v>
      </c>
      <c r="E65" s="57">
        <v>1.5365266525350256</v>
      </c>
      <c r="F65" s="57">
        <v>2.4535123109548689</v>
      </c>
      <c r="G65" s="57">
        <v>1.0891916735658667</v>
      </c>
      <c r="H65" s="57">
        <v>1.1337117603219664</v>
      </c>
      <c r="I65" s="57">
        <v>1.4419194880171986</v>
      </c>
      <c r="J65" s="57">
        <v>0.93954299536245012</v>
      </c>
      <c r="K65" s="39">
        <v>1.2484995964383767</v>
      </c>
      <c r="O65" s="19"/>
      <c r="P65" s="63"/>
      <c r="Q65" s="63"/>
      <c r="R65" s="61" t="s">
        <v>41</v>
      </c>
      <c r="S65" s="44">
        <v>1190.1398163827994</v>
      </c>
      <c r="T65" s="44">
        <v>1847.9498228087932</v>
      </c>
      <c r="U65" s="44">
        <v>1836.2700159368094</v>
      </c>
      <c r="V65" s="44">
        <v>1668.8950243901133</v>
      </c>
      <c r="W65" s="44">
        <v>1573.4232848579979</v>
      </c>
      <c r="X65" s="44">
        <v>1227.9602909664775</v>
      </c>
      <c r="Y65" s="40">
        <v>1170.5076496523791</v>
      </c>
    </row>
    <row r="66" spans="1:25" x14ac:dyDescent="0.25">
      <c r="A66" s="19"/>
      <c r="B66" s="63"/>
      <c r="C66" s="63" t="s">
        <v>21</v>
      </c>
      <c r="D66" s="61" t="s">
        <v>6</v>
      </c>
      <c r="E66" s="57">
        <v>42.764635533646413</v>
      </c>
      <c r="F66" s="57">
        <v>42.314325604314377</v>
      </c>
      <c r="G66" s="57">
        <v>45.012985715712716</v>
      </c>
      <c r="H66" s="57">
        <v>46.944176498231556</v>
      </c>
      <c r="I66" s="57">
        <v>49.519391707713645</v>
      </c>
      <c r="J66" s="57">
        <v>51.50382919470875</v>
      </c>
      <c r="K66" s="39">
        <v>48.667568039078859</v>
      </c>
      <c r="O66" s="19"/>
      <c r="P66" s="63"/>
      <c r="Q66" s="63" t="s">
        <v>21</v>
      </c>
      <c r="R66" s="61" t="s">
        <v>6</v>
      </c>
      <c r="S66" s="44">
        <v>14661</v>
      </c>
      <c r="T66" s="44">
        <v>15457</v>
      </c>
      <c r="U66" s="44">
        <v>18025</v>
      </c>
      <c r="V66" s="44">
        <v>18980</v>
      </c>
      <c r="W66" s="44">
        <v>20710</v>
      </c>
      <c r="X66" s="44">
        <v>22193</v>
      </c>
      <c r="Y66" s="40">
        <v>22317</v>
      </c>
    </row>
    <row r="67" spans="1:25" x14ac:dyDescent="0.25">
      <c r="A67" s="19"/>
      <c r="B67" s="63"/>
      <c r="C67" s="64"/>
      <c r="D67" s="61" t="s">
        <v>41</v>
      </c>
      <c r="E67" s="57">
        <v>1.9499273959341856</v>
      </c>
      <c r="F67" s="57">
        <v>1.9524841989358728</v>
      </c>
      <c r="G67" s="57">
        <v>1.8844262095443074</v>
      </c>
      <c r="H67" s="57">
        <v>1.2535756075596634</v>
      </c>
      <c r="I67" s="57">
        <v>1.8456055006219427</v>
      </c>
      <c r="J67" s="57">
        <v>1.2671324584080093</v>
      </c>
      <c r="K67" s="39">
        <v>1.1896334420504835</v>
      </c>
      <c r="O67" s="19"/>
      <c r="P67" s="63"/>
      <c r="Q67" s="64"/>
      <c r="R67" s="61" t="s">
        <v>41</v>
      </c>
      <c r="S67" s="44">
        <v>973.13263015532254</v>
      </c>
      <c r="T67" s="44">
        <v>827.73931656680213</v>
      </c>
      <c r="U67" s="44">
        <v>1599.8114849261417</v>
      </c>
      <c r="V67" s="44">
        <v>1221.4040458166392</v>
      </c>
      <c r="W67" s="44">
        <v>1092.9577454473406</v>
      </c>
      <c r="X67" s="44">
        <v>1214.3923230512098</v>
      </c>
      <c r="Y67" s="40">
        <v>1408.0885700312433</v>
      </c>
    </row>
    <row r="68" spans="1:25" x14ac:dyDescent="0.25">
      <c r="A68" s="19"/>
      <c r="B68" s="63" t="s">
        <v>40</v>
      </c>
      <c r="C68" s="63" t="s">
        <v>19</v>
      </c>
      <c r="D68" s="61" t="s">
        <v>6</v>
      </c>
      <c r="E68" s="57">
        <v>73.140845865723051</v>
      </c>
      <c r="F68" s="57">
        <v>72.594825874239504</v>
      </c>
      <c r="G68" s="57">
        <v>68.451294531197192</v>
      </c>
      <c r="H68" s="57">
        <v>68.651038272539935</v>
      </c>
      <c r="I68" s="57">
        <v>69.288555769920265</v>
      </c>
      <c r="J68" s="57">
        <v>69.573863636363626</v>
      </c>
      <c r="K68" s="39">
        <v>61.077579209893308</v>
      </c>
      <c r="O68" s="19"/>
      <c r="P68" s="63" t="s">
        <v>40</v>
      </c>
      <c r="Q68" s="63" t="s">
        <v>19</v>
      </c>
      <c r="R68" s="61" t="s">
        <v>6</v>
      </c>
      <c r="S68" s="44">
        <v>38859</v>
      </c>
      <c r="T68" s="44">
        <v>40211</v>
      </c>
      <c r="U68" s="44">
        <v>40504</v>
      </c>
      <c r="V68" s="44">
        <v>38978</v>
      </c>
      <c r="W68" s="44">
        <v>40583</v>
      </c>
      <c r="X68" s="44">
        <v>41633</v>
      </c>
      <c r="Y68" s="40">
        <v>41388</v>
      </c>
    </row>
    <row r="69" spans="1:25" x14ac:dyDescent="0.25">
      <c r="A69" s="19"/>
      <c r="B69" s="63"/>
      <c r="C69" s="64"/>
      <c r="D69" s="61" t="s">
        <v>41</v>
      </c>
      <c r="E69" s="57">
        <v>2.3976347317793167</v>
      </c>
      <c r="F69" s="57">
        <v>4.4997512396973045</v>
      </c>
      <c r="G69" s="57">
        <v>1.6303929909835737</v>
      </c>
      <c r="H69" s="57">
        <v>1.3936975201024935</v>
      </c>
      <c r="I69" s="57">
        <v>1.7102601992094866</v>
      </c>
      <c r="J69" s="57">
        <v>0.98339209613771339</v>
      </c>
      <c r="K69" s="39">
        <v>0.95031575853628236</v>
      </c>
      <c r="O69" s="19"/>
      <c r="P69" s="63"/>
      <c r="Q69" s="64"/>
      <c r="R69" s="61" t="s">
        <v>41</v>
      </c>
      <c r="S69" s="44">
        <v>2106.0794568513866</v>
      </c>
      <c r="T69" s="44">
        <v>10855.626746093707</v>
      </c>
      <c r="U69" s="44">
        <v>3904.0858654036351</v>
      </c>
      <c r="V69" s="44">
        <v>2698.2087482764118</v>
      </c>
      <c r="W69" s="44">
        <v>2366.3492007732088</v>
      </c>
      <c r="X69" s="44">
        <v>1510.8441018185829</v>
      </c>
      <c r="Y69" s="40">
        <v>1217.8294091115429</v>
      </c>
    </row>
    <row r="70" spans="1:25" x14ac:dyDescent="0.25">
      <c r="A70" s="19"/>
      <c r="B70" s="63"/>
      <c r="C70" s="63" t="s">
        <v>21</v>
      </c>
      <c r="D70" s="61" t="s">
        <v>6</v>
      </c>
      <c r="E70" s="57">
        <v>39.438743730124905</v>
      </c>
      <c r="F70" s="57">
        <v>40.733443937508639</v>
      </c>
      <c r="G70" s="57">
        <v>42.139755107160212</v>
      </c>
      <c r="H70" s="57">
        <v>44.568183610694852</v>
      </c>
      <c r="I70" s="57">
        <v>48.391196528208305</v>
      </c>
      <c r="J70" s="57">
        <v>49.613047157473652</v>
      </c>
      <c r="K70" s="39">
        <v>40.307009805157165</v>
      </c>
      <c r="O70" s="19"/>
      <c r="P70" s="63"/>
      <c r="Q70" s="63" t="s">
        <v>21</v>
      </c>
      <c r="R70" s="61" t="s">
        <v>6</v>
      </c>
      <c r="S70" s="44">
        <v>24060</v>
      </c>
      <c r="T70" s="44">
        <v>23570</v>
      </c>
      <c r="U70" s="44">
        <v>26878</v>
      </c>
      <c r="V70" s="44">
        <v>28254</v>
      </c>
      <c r="W70" s="44">
        <v>31222</v>
      </c>
      <c r="X70" s="44">
        <v>32246</v>
      </c>
      <c r="Y70" s="40">
        <v>31982</v>
      </c>
    </row>
    <row r="71" spans="1:25" x14ac:dyDescent="0.25">
      <c r="A71" s="10"/>
      <c r="B71" s="60"/>
      <c r="C71" s="62"/>
      <c r="D71" s="61" t="s">
        <v>41</v>
      </c>
      <c r="E71" s="57">
        <v>2.4270314343429611</v>
      </c>
      <c r="F71" s="57">
        <v>5.6062379580125663</v>
      </c>
      <c r="G71" s="57">
        <v>1.5034588668565705</v>
      </c>
      <c r="H71" s="57">
        <v>1.6760743621348055</v>
      </c>
      <c r="I71" s="57">
        <v>1.6294518714005481</v>
      </c>
      <c r="J71" s="57">
        <v>1.1626586059965089</v>
      </c>
      <c r="K71" s="39">
        <v>1.4413130639298222</v>
      </c>
      <c r="O71" s="10"/>
      <c r="P71" s="60"/>
      <c r="Q71" s="62"/>
      <c r="R71" s="61" t="s">
        <v>41</v>
      </c>
      <c r="S71" s="44">
        <v>1539.8864135599956</v>
      </c>
      <c r="T71" s="44">
        <v>8362.903323909135</v>
      </c>
      <c r="U71" s="44">
        <v>2820.4295476634998</v>
      </c>
      <c r="V71" s="44">
        <v>2041.3156953582513</v>
      </c>
      <c r="W71" s="44">
        <v>2143.3997142390403</v>
      </c>
      <c r="X71" s="44">
        <v>1394.3475535174146</v>
      </c>
      <c r="Y71" s="40">
        <v>1633.3558455467742</v>
      </c>
    </row>
    <row r="72" spans="1:25" x14ac:dyDescent="0.25">
      <c r="A72" s="30"/>
      <c r="B72" s="18" t="s">
        <v>20</v>
      </c>
      <c r="C72" s="18" t="s">
        <v>19</v>
      </c>
      <c r="D72" s="7" t="s">
        <v>6</v>
      </c>
      <c r="E72" s="57">
        <f>+'14'!K8</f>
        <v>68.274511206911967</v>
      </c>
      <c r="F72" s="57">
        <f>+'14'!L8</f>
        <v>64.451274283744553</v>
      </c>
      <c r="G72" s="57">
        <f>+'14'!M8</f>
        <v>65.636926333727672</v>
      </c>
      <c r="H72" s="57">
        <f>+'14'!N8</f>
        <v>66.329463709604525</v>
      </c>
      <c r="I72" s="57">
        <f>+'14'!O8</f>
        <v>66.182133567825815</v>
      </c>
      <c r="J72" s="57">
        <f>+'14'!P8</f>
        <v>66.477590654715016</v>
      </c>
      <c r="K72" s="39">
        <f>+'14'!Q8</f>
        <v>58.349704863505423</v>
      </c>
      <c r="O72" s="30"/>
      <c r="P72" s="18" t="s">
        <v>20</v>
      </c>
      <c r="Q72" s="18" t="s">
        <v>19</v>
      </c>
      <c r="R72" s="7" t="s">
        <v>6</v>
      </c>
      <c r="S72" s="44">
        <f>+'14'!AE8</f>
        <v>4045755</v>
      </c>
      <c r="T72" s="44">
        <f>+'14'!AF8</f>
        <v>3947065</v>
      </c>
      <c r="U72" s="44">
        <f>+'14'!AG8</f>
        <v>4115092</v>
      </c>
      <c r="V72" s="44">
        <f>+'14'!AH8</f>
        <v>4219844</v>
      </c>
      <c r="W72" s="44">
        <f>+'14'!AI8</f>
        <v>4289229</v>
      </c>
      <c r="X72" s="44">
        <f>+'14'!AJ8</f>
        <v>4451622</v>
      </c>
      <c r="Y72" s="40">
        <f>+'14'!AK8</f>
        <v>4159003</v>
      </c>
    </row>
    <row r="73" spans="1:25" x14ac:dyDescent="0.25">
      <c r="A73" s="30"/>
      <c r="C73" s="18"/>
      <c r="D73" s="7" t="s">
        <v>41</v>
      </c>
      <c r="E73" s="57">
        <f>+'14'!K9</f>
        <v>0.25990824457318679</v>
      </c>
      <c r="F73" s="57">
        <f>+'14'!L9</f>
        <v>0.32667934704332746</v>
      </c>
      <c r="G73" s="57">
        <f>+'14'!M9</f>
        <v>0.45839829841723168</v>
      </c>
      <c r="H73" s="57">
        <f>+'14'!N9</f>
        <v>0.311963449539991</v>
      </c>
      <c r="I73" s="57">
        <f>+'14'!O9</f>
        <v>0.24250755107606492</v>
      </c>
      <c r="J73" s="57">
        <f>+'14'!P9</f>
        <v>0.26531008233852404</v>
      </c>
      <c r="K73" s="39">
        <f>+'14'!Q9</f>
        <v>0.36869776954357453</v>
      </c>
      <c r="O73" s="30"/>
      <c r="Q73" s="18"/>
      <c r="R73" s="7" t="s">
        <v>41</v>
      </c>
      <c r="S73" s="44">
        <f>+'14'!AE9</f>
        <v>38465.196403339396</v>
      </c>
      <c r="T73" s="44">
        <f>+'14'!AF9</f>
        <v>47821.40802154487</v>
      </c>
      <c r="U73" s="44">
        <f>+'14'!AG9</f>
        <v>121458.32368128364</v>
      </c>
      <c r="V73" s="44">
        <f>+'14'!AH9</f>
        <v>80801.956844794229</v>
      </c>
      <c r="W73" s="44">
        <f>+'14'!AI9</f>
        <v>45333.245252444933</v>
      </c>
      <c r="X73" s="44">
        <f>+'14'!AJ9</f>
        <v>50466.402249350343</v>
      </c>
      <c r="Y73" s="40">
        <f>+'14'!AK9</f>
        <v>65324.020698114895</v>
      </c>
    </row>
    <row r="74" spans="1:25" x14ac:dyDescent="0.25">
      <c r="A74" s="30"/>
      <c r="C74" s="18" t="s">
        <v>21</v>
      </c>
      <c r="D74" s="7" t="s">
        <v>6</v>
      </c>
      <c r="E74" s="57">
        <f>+'14'!K10</f>
        <v>39.203026436428075</v>
      </c>
      <c r="F74" s="57">
        <f>+'14'!L10</f>
        <v>37.163292796296652</v>
      </c>
      <c r="G74" s="57">
        <f>+'14'!M10</f>
        <v>39.290943856082542</v>
      </c>
      <c r="H74" s="57">
        <f>+'14'!N10</f>
        <v>41.859795628719297</v>
      </c>
      <c r="I74" s="57">
        <f>+'14'!O10</f>
        <v>43.444400601984547</v>
      </c>
      <c r="J74" s="57">
        <f>+'14'!P10</f>
        <v>44.573987681549568</v>
      </c>
      <c r="K74" s="39">
        <f>+'14'!Q10</f>
        <v>40.160228108165718</v>
      </c>
      <c r="O74" s="30"/>
      <c r="Q74" s="18" t="s">
        <v>21</v>
      </c>
      <c r="R74" s="7" t="s">
        <v>6</v>
      </c>
      <c r="S74" s="44">
        <f>+'14'!AE10</f>
        <v>2532570</v>
      </c>
      <c r="T74" s="44">
        <f>+'14'!AF10</f>
        <v>2546492</v>
      </c>
      <c r="U74" s="44">
        <f>+'14'!AG10</f>
        <v>2798945</v>
      </c>
      <c r="V74" s="44">
        <f>+'14'!AH10</f>
        <v>3057915</v>
      </c>
      <c r="W74" s="44">
        <f>+'14'!AI10</f>
        <v>3256826</v>
      </c>
      <c r="X74" s="44">
        <f>+'14'!AJ10</f>
        <v>3425030</v>
      </c>
      <c r="Y74" s="40">
        <f>+'14'!AK10</f>
        <v>3504255</v>
      </c>
    </row>
    <row r="75" spans="1:25" x14ac:dyDescent="0.25">
      <c r="A75" s="30"/>
      <c r="C75" s="18"/>
      <c r="D75" s="7" t="s">
        <v>41</v>
      </c>
      <c r="E75" s="57">
        <f>+'14'!K11</f>
        <v>0.27574171108473522</v>
      </c>
      <c r="F75" s="57">
        <f>+'14'!L11</f>
        <v>0.32059444773217427</v>
      </c>
      <c r="G75" s="57">
        <f>+'14'!M11</f>
        <v>0.45397061798877741</v>
      </c>
      <c r="H75" s="57">
        <f>+'14'!N11</f>
        <v>0.35881538936150897</v>
      </c>
      <c r="I75" s="57">
        <f>+'14'!O11</f>
        <v>0.23544811299946927</v>
      </c>
      <c r="J75" s="57">
        <f>+'14'!P11</f>
        <v>0.31300489614650184</v>
      </c>
      <c r="K75" s="39">
        <f>+'14'!Q11</f>
        <v>0.30189733341580455</v>
      </c>
      <c r="O75" s="30"/>
      <c r="Q75" s="18"/>
      <c r="R75" s="7" t="s">
        <v>41</v>
      </c>
      <c r="S75" s="44">
        <f>+'14'!AE11</f>
        <v>30323.884020577043</v>
      </c>
      <c r="T75" s="44">
        <f>+'14'!AF11</f>
        <v>34967.571184942411</v>
      </c>
      <c r="U75" s="44">
        <f>+'14'!AG11</f>
        <v>77542.666499102357</v>
      </c>
      <c r="V75" s="44">
        <f>+'14'!AH11</f>
        <v>61709.194717964521</v>
      </c>
      <c r="W75" s="44">
        <f>+'14'!AI11</f>
        <v>39653.476366891664</v>
      </c>
      <c r="X75" s="44">
        <f>+'14'!AJ11</f>
        <v>45749.865045639548</v>
      </c>
      <c r="Y75" s="40">
        <f>+'14'!AK11</f>
        <v>45765.596205699643</v>
      </c>
    </row>
    <row r="76" spans="1:25" x14ac:dyDescent="0.25">
      <c r="A76" s="11"/>
      <c r="B76" s="25"/>
      <c r="C76" s="67"/>
      <c r="D76" s="12"/>
      <c r="E76" s="68"/>
      <c r="F76" s="68"/>
      <c r="G76" s="68"/>
      <c r="H76" s="68"/>
      <c r="I76" s="68"/>
      <c r="J76" s="68"/>
      <c r="K76" s="69"/>
      <c r="O76" s="11"/>
      <c r="P76" s="25"/>
      <c r="Q76" s="67"/>
      <c r="R76" s="12"/>
      <c r="S76" s="68"/>
      <c r="T76" s="68"/>
      <c r="U76" s="68"/>
      <c r="V76" s="68"/>
      <c r="W76" s="68"/>
      <c r="X76" s="68"/>
      <c r="Y76" s="69"/>
    </row>
    <row r="77" spans="1:25" x14ac:dyDescent="0.25">
      <c r="A77" s="174" t="s">
        <v>8</v>
      </c>
      <c r="B77" s="174"/>
      <c r="C77" s="174"/>
      <c r="D77" s="174"/>
      <c r="E77" s="174"/>
      <c r="F77" s="174"/>
      <c r="G77" s="174"/>
      <c r="H77" s="174"/>
      <c r="I77" s="174"/>
      <c r="J77" s="174"/>
      <c r="O77" s="174" t="s">
        <v>8</v>
      </c>
      <c r="P77" s="174"/>
      <c r="Q77" s="174"/>
      <c r="R77" s="174"/>
      <c r="S77" s="174"/>
      <c r="T77" s="174"/>
      <c r="U77" s="174"/>
      <c r="V77" s="174"/>
      <c r="W77" s="174"/>
      <c r="X77" s="174"/>
    </row>
    <row r="78" spans="1:25" ht="30.75" customHeight="1" x14ac:dyDescent="0.25">
      <c r="A78" s="174" t="s">
        <v>43</v>
      </c>
      <c r="B78" s="174"/>
      <c r="C78" s="174"/>
      <c r="D78" s="174"/>
      <c r="E78" s="174"/>
      <c r="F78" s="174"/>
      <c r="G78" s="174"/>
      <c r="H78" s="174"/>
      <c r="I78" s="174"/>
      <c r="J78" s="174"/>
      <c r="O78" s="174" t="s">
        <v>43</v>
      </c>
      <c r="P78" s="174"/>
      <c r="Q78" s="174"/>
      <c r="R78" s="174"/>
      <c r="S78" s="174"/>
      <c r="T78" s="174"/>
      <c r="U78" s="174"/>
      <c r="V78" s="174"/>
      <c r="W78" s="174"/>
      <c r="X78" s="174"/>
    </row>
    <row r="79" spans="1:25" ht="58.5" customHeight="1" x14ac:dyDescent="0.25">
      <c r="A79" s="172" t="s">
        <v>9</v>
      </c>
      <c r="B79" s="172"/>
      <c r="C79" s="172"/>
      <c r="D79" s="172"/>
      <c r="E79" s="172"/>
      <c r="F79" s="172"/>
      <c r="G79" s="172"/>
      <c r="H79" s="172"/>
      <c r="I79" s="172"/>
      <c r="J79" s="172"/>
      <c r="O79" s="172" t="s">
        <v>9</v>
      </c>
      <c r="P79" s="172"/>
      <c r="Q79" s="172"/>
      <c r="R79" s="172"/>
      <c r="S79" s="172"/>
      <c r="T79" s="172"/>
      <c r="U79" s="172"/>
      <c r="V79" s="172"/>
      <c r="W79" s="172"/>
      <c r="X79" s="172"/>
    </row>
    <row r="80" spans="1:25" ht="65.25" customHeight="1" x14ac:dyDescent="0.25">
      <c r="A80" s="172" t="s">
        <v>10</v>
      </c>
      <c r="B80" s="172"/>
      <c r="C80" s="172"/>
      <c r="D80" s="172"/>
      <c r="E80" s="172"/>
      <c r="F80" s="172"/>
      <c r="G80" s="172"/>
      <c r="H80" s="172"/>
      <c r="I80" s="172"/>
      <c r="J80" s="172"/>
      <c r="O80" s="172" t="s">
        <v>10</v>
      </c>
      <c r="P80" s="172"/>
      <c r="Q80" s="172"/>
      <c r="R80" s="172"/>
      <c r="S80" s="172"/>
      <c r="T80" s="172"/>
      <c r="U80" s="172"/>
      <c r="V80" s="172"/>
      <c r="W80" s="172"/>
      <c r="X80" s="172"/>
    </row>
    <row r="81" spans="1:24" x14ac:dyDescent="0.25">
      <c r="A81" s="174" t="s">
        <v>11</v>
      </c>
      <c r="B81" s="174"/>
      <c r="C81" s="174"/>
      <c r="D81" s="174"/>
      <c r="E81" s="174"/>
      <c r="F81" s="174"/>
      <c r="G81" s="174"/>
      <c r="H81" s="174"/>
      <c r="I81" s="174"/>
      <c r="J81" s="7"/>
      <c r="O81" s="174" t="s">
        <v>11</v>
      </c>
      <c r="P81" s="174"/>
      <c r="Q81" s="174"/>
      <c r="R81" s="174"/>
      <c r="S81" s="174"/>
      <c r="T81" s="174"/>
      <c r="U81" s="174"/>
      <c r="V81" s="174"/>
      <c r="W81" s="174"/>
      <c r="X81" s="7"/>
    </row>
  </sheetData>
  <mergeCells count="11">
    <mergeCell ref="A80:J80"/>
    <mergeCell ref="O80:X80"/>
    <mergeCell ref="A81:I81"/>
    <mergeCell ref="O81:W81"/>
    <mergeCell ref="O8:O9"/>
    <mergeCell ref="A77:J77"/>
    <mergeCell ref="O77:X77"/>
    <mergeCell ref="A78:J78"/>
    <mergeCell ref="O78:X78"/>
    <mergeCell ref="A79:J79"/>
    <mergeCell ref="O79:X79"/>
  </mergeCells>
  <hyperlinks>
    <hyperlink ref="A1" location="Indice!A1" display="Indice" xr:uid="{EE7B95CB-B0B5-45DD-9553-A005B3835EC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E2E6-1DC8-4CF6-AAFD-6C111B020185}">
  <dimension ref="A1:X28"/>
  <sheetViews>
    <sheetView workbookViewId="0"/>
  </sheetViews>
  <sheetFormatPr baseColWidth="10" defaultRowHeight="15" x14ac:dyDescent="0.25"/>
  <cols>
    <col min="1" max="1" width="20.28515625" customWidth="1"/>
    <col min="2" max="2" width="19.140625" customWidth="1"/>
    <col min="3" max="3" width="15.140625" customWidth="1"/>
    <col min="15" max="15" width="21.28515625" customWidth="1"/>
    <col min="17" max="17" width="16.140625" customWidth="1"/>
  </cols>
  <sheetData>
    <row r="1" spans="1:24" x14ac:dyDescent="0.25">
      <c r="A1" s="166" t="s">
        <v>278</v>
      </c>
    </row>
    <row r="3" spans="1:24" x14ac:dyDescent="0.25">
      <c r="A3" s="18" t="s">
        <v>110</v>
      </c>
      <c r="O3" s="18" t="s">
        <v>111</v>
      </c>
    </row>
    <row r="4" spans="1:24" x14ac:dyDescent="0.25">
      <c r="A4" s="17" t="s">
        <v>14</v>
      </c>
      <c r="O4" s="7" t="s">
        <v>17</v>
      </c>
    </row>
    <row r="6" spans="1:24" x14ac:dyDescent="0.25">
      <c r="A6" s="75"/>
      <c r="B6" s="76"/>
      <c r="C6" s="76"/>
      <c r="D6" s="77" t="s">
        <v>0</v>
      </c>
      <c r="E6" s="77" t="s">
        <v>1</v>
      </c>
      <c r="F6" s="77" t="s">
        <v>2</v>
      </c>
      <c r="G6" s="77" t="s">
        <v>3</v>
      </c>
      <c r="H6" s="77" t="s">
        <v>4</v>
      </c>
      <c r="I6" s="77" t="s">
        <v>5</v>
      </c>
      <c r="J6" s="81">
        <v>2020</v>
      </c>
      <c r="O6" s="75"/>
      <c r="P6" s="76"/>
      <c r="Q6" s="76"/>
      <c r="R6" s="77" t="s">
        <v>0</v>
      </c>
      <c r="S6" s="77" t="s">
        <v>1</v>
      </c>
      <c r="T6" s="77" t="s">
        <v>2</v>
      </c>
      <c r="U6" s="77" t="s">
        <v>3</v>
      </c>
      <c r="V6" s="77" t="s">
        <v>4</v>
      </c>
      <c r="W6" s="77" t="s">
        <v>5</v>
      </c>
      <c r="X6" s="81">
        <v>2020</v>
      </c>
    </row>
    <row r="7" spans="1:24" x14ac:dyDescent="0.25">
      <c r="A7" s="78"/>
      <c r="B7" s="18"/>
      <c r="C7" s="18"/>
      <c r="D7" s="74"/>
      <c r="E7" s="74"/>
      <c r="F7" s="74"/>
      <c r="G7" s="74"/>
      <c r="H7" s="74"/>
      <c r="I7" s="74"/>
      <c r="J7" s="80"/>
      <c r="O7" s="78"/>
      <c r="P7" s="18"/>
      <c r="Q7" s="18"/>
      <c r="R7" s="74"/>
      <c r="S7" s="74"/>
      <c r="T7" s="74"/>
      <c r="U7" s="74"/>
      <c r="V7" s="74"/>
      <c r="W7" s="74"/>
      <c r="X7" s="80"/>
    </row>
    <row r="8" spans="1:24" x14ac:dyDescent="0.25">
      <c r="A8" s="19" t="s">
        <v>92</v>
      </c>
      <c r="B8" s="64" t="s">
        <v>44</v>
      </c>
      <c r="C8" s="7" t="s">
        <v>6</v>
      </c>
      <c r="D8" s="21">
        <v>13.303997005997504</v>
      </c>
      <c r="E8" s="21">
        <v>11.328907832037032</v>
      </c>
      <c r="F8" s="21">
        <v>12.064976899196616</v>
      </c>
      <c r="G8" s="21">
        <v>10.580963324510218</v>
      </c>
      <c r="H8" s="21">
        <v>9.4014930577338021</v>
      </c>
      <c r="I8" s="21">
        <v>9.0362349235017341</v>
      </c>
      <c r="J8" s="22">
        <v>5.9581550822526914</v>
      </c>
      <c r="O8" s="173" t="s">
        <v>96</v>
      </c>
      <c r="P8" s="64" t="s">
        <v>44</v>
      </c>
      <c r="Q8" s="7" t="s">
        <v>6</v>
      </c>
      <c r="R8" s="82">
        <v>210091</v>
      </c>
      <c r="S8" s="82">
        <v>172982</v>
      </c>
      <c r="T8" s="82">
        <v>181804</v>
      </c>
      <c r="U8" s="82">
        <v>148345</v>
      </c>
      <c r="V8" s="82">
        <v>128883</v>
      </c>
      <c r="W8" s="82">
        <v>112672</v>
      </c>
      <c r="X8" s="83">
        <v>82046</v>
      </c>
    </row>
    <row r="9" spans="1:24" x14ac:dyDescent="0.25">
      <c r="A9" s="30"/>
      <c r="B9" s="64"/>
      <c r="C9" s="7" t="s">
        <v>41</v>
      </c>
      <c r="D9" s="21">
        <v>0.4010525612061715</v>
      </c>
      <c r="E9" s="21">
        <v>0.36661499155425809</v>
      </c>
      <c r="F9" s="21">
        <v>0.78894914897468371</v>
      </c>
      <c r="G9" s="21">
        <v>0.3859621526428848</v>
      </c>
      <c r="H9" s="21">
        <v>0.29180780202803047</v>
      </c>
      <c r="I9" s="21">
        <v>0.347341938899356</v>
      </c>
      <c r="J9" s="22">
        <v>0.34441725593390038</v>
      </c>
      <c r="O9" s="173"/>
      <c r="P9" s="64"/>
      <c r="Q9" s="7" t="s">
        <v>41</v>
      </c>
      <c r="R9" s="82">
        <v>7272.9883664676199</v>
      </c>
      <c r="S9" s="82">
        <v>6213.6135335094623</v>
      </c>
      <c r="T9" s="82">
        <v>15409.874134846597</v>
      </c>
      <c r="U9" s="82">
        <v>6391.3709842889939</v>
      </c>
      <c r="V9" s="82">
        <v>4531.2528789234302</v>
      </c>
      <c r="W9" s="82">
        <v>4617.6605655203948</v>
      </c>
      <c r="X9" s="83">
        <v>4454.5370315277933</v>
      </c>
    </row>
    <row r="10" spans="1:24" x14ac:dyDescent="0.25">
      <c r="A10" s="30"/>
      <c r="B10" s="64" t="s">
        <v>45</v>
      </c>
      <c r="C10" s="7" t="s">
        <v>6</v>
      </c>
      <c r="D10" s="21">
        <v>49.362301585834345</v>
      </c>
      <c r="E10" s="21">
        <v>43.94899384499265</v>
      </c>
      <c r="F10" s="21">
        <v>43.987380331538112</v>
      </c>
      <c r="G10" s="21">
        <v>44.793060836379922</v>
      </c>
      <c r="H10" s="21">
        <v>45.095153242118094</v>
      </c>
      <c r="I10" s="21">
        <v>43.931278839815427</v>
      </c>
      <c r="J10" s="22">
        <v>31.676870132222422</v>
      </c>
      <c r="O10" s="30"/>
      <c r="P10" s="64" t="s">
        <v>45</v>
      </c>
      <c r="Q10" s="7" t="s">
        <v>6</v>
      </c>
      <c r="R10" s="82">
        <v>667519</v>
      </c>
      <c r="S10" s="82">
        <v>650987</v>
      </c>
      <c r="T10" s="82">
        <v>703956</v>
      </c>
      <c r="U10" s="82">
        <v>698133</v>
      </c>
      <c r="V10" s="82">
        <v>689366</v>
      </c>
      <c r="W10" s="82">
        <v>650443</v>
      </c>
      <c r="X10" s="83">
        <v>480942</v>
      </c>
    </row>
    <row r="11" spans="1:24" x14ac:dyDescent="0.25">
      <c r="A11" s="30"/>
      <c r="B11" s="64"/>
      <c r="C11" s="7" t="s">
        <v>41</v>
      </c>
      <c r="D11" s="21">
        <v>0.70192911681188452</v>
      </c>
      <c r="E11" s="21">
        <v>0.73260251130832965</v>
      </c>
      <c r="F11" s="21">
        <v>0.81076828925942712</v>
      </c>
      <c r="G11" s="21">
        <v>0.6704424441623964</v>
      </c>
      <c r="H11" s="21">
        <v>0.55714458077297779</v>
      </c>
      <c r="I11" s="21">
        <v>0.61323260654208833</v>
      </c>
      <c r="J11" s="22">
        <v>0.50923241012246268</v>
      </c>
      <c r="O11" s="30"/>
      <c r="P11" s="64"/>
      <c r="Q11" s="7" t="s">
        <v>41</v>
      </c>
      <c r="R11" s="82">
        <v>13311.110525685803</v>
      </c>
      <c r="S11" s="82">
        <v>16329.311231172902</v>
      </c>
      <c r="T11" s="82">
        <v>29743.222240278763</v>
      </c>
      <c r="U11" s="82">
        <v>18452.738886664203</v>
      </c>
      <c r="V11" s="82">
        <v>15502.160889730336</v>
      </c>
      <c r="W11" s="82">
        <v>15150.153415785011</v>
      </c>
      <c r="X11" s="83">
        <v>10637.347999894064</v>
      </c>
    </row>
    <row r="12" spans="1:24" x14ac:dyDescent="0.25">
      <c r="A12" s="30"/>
      <c r="B12" s="64" t="s">
        <v>46</v>
      </c>
      <c r="C12" s="7" t="s">
        <v>6</v>
      </c>
      <c r="D12" s="21">
        <v>70.491436332308041</v>
      </c>
      <c r="E12" s="21">
        <v>68.179500160578712</v>
      </c>
      <c r="F12" s="21">
        <v>70.614350169321256</v>
      </c>
      <c r="G12" s="21">
        <v>72.220430885432251</v>
      </c>
      <c r="H12" s="21">
        <v>72.221095380032835</v>
      </c>
      <c r="I12" s="21">
        <v>73.761065372606197</v>
      </c>
      <c r="J12" s="22">
        <v>67.631013568285013</v>
      </c>
      <c r="O12" s="30"/>
      <c r="P12" s="64" t="s">
        <v>46</v>
      </c>
      <c r="Q12" s="7" t="s">
        <v>6</v>
      </c>
      <c r="R12" s="82">
        <v>1584061</v>
      </c>
      <c r="S12" s="82">
        <v>1473314</v>
      </c>
      <c r="T12" s="82">
        <v>1601239</v>
      </c>
      <c r="U12" s="82">
        <v>1682094</v>
      </c>
      <c r="V12" s="82">
        <v>1776761</v>
      </c>
      <c r="W12" s="82">
        <v>1934038</v>
      </c>
      <c r="X12" s="83">
        <v>2014034</v>
      </c>
    </row>
    <row r="13" spans="1:24" x14ac:dyDescent="0.25">
      <c r="A13" s="30"/>
      <c r="B13" s="64"/>
      <c r="C13" s="7" t="s">
        <v>41</v>
      </c>
      <c r="D13" s="21">
        <v>0.43666115695783692</v>
      </c>
      <c r="E13" s="21">
        <v>0.51815415395455611</v>
      </c>
      <c r="F13" s="21">
        <v>0.77440676169159106</v>
      </c>
      <c r="G13" s="21">
        <v>0.54400833510549573</v>
      </c>
      <c r="H13" s="21">
        <v>0.40816006761981943</v>
      </c>
      <c r="I13" s="21">
        <v>0.49162301878332981</v>
      </c>
      <c r="J13" s="22">
        <v>0.61240604304057877</v>
      </c>
      <c r="O13" s="30"/>
      <c r="P13" s="64"/>
      <c r="Q13" s="7" t="s">
        <v>41</v>
      </c>
      <c r="R13" s="82">
        <v>28098.595868100205</v>
      </c>
      <c r="S13" s="82">
        <v>27788.476144609762</v>
      </c>
      <c r="T13" s="82">
        <v>52719.877491804866</v>
      </c>
      <c r="U13" s="82">
        <v>39776.893425236747</v>
      </c>
      <c r="V13" s="82">
        <v>32771.931558076358</v>
      </c>
      <c r="W13" s="82">
        <v>45750.216161822973</v>
      </c>
      <c r="X13" s="83">
        <v>54821.775225385893</v>
      </c>
    </row>
    <row r="14" spans="1:24" x14ac:dyDescent="0.25">
      <c r="A14" s="30"/>
      <c r="B14" s="64" t="s">
        <v>47</v>
      </c>
      <c r="C14" s="7" t="s">
        <v>6</v>
      </c>
      <c r="D14" s="21">
        <v>72.374934942295994</v>
      </c>
      <c r="E14" s="21">
        <v>71.217998929056634</v>
      </c>
      <c r="F14" s="21">
        <v>73.331229820201131</v>
      </c>
      <c r="G14" s="21">
        <v>75.565131495477857</v>
      </c>
      <c r="H14" s="21">
        <v>76.800092514284685</v>
      </c>
      <c r="I14" s="21">
        <v>77.237362956401014</v>
      </c>
      <c r="J14" s="22">
        <v>71.982980626455657</v>
      </c>
      <c r="O14" s="30"/>
      <c r="P14" s="64" t="s">
        <v>47</v>
      </c>
      <c r="Q14" s="7" t="s">
        <v>6</v>
      </c>
      <c r="R14" s="82">
        <v>1700693</v>
      </c>
      <c r="S14" s="82">
        <v>1609306</v>
      </c>
      <c r="T14" s="82">
        <v>1566435</v>
      </c>
      <c r="U14" s="82">
        <v>1667662</v>
      </c>
      <c r="V14" s="82">
        <v>1653645</v>
      </c>
      <c r="W14" s="82">
        <v>1660075</v>
      </c>
      <c r="X14" s="83">
        <v>1719027</v>
      </c>
    </row>
    <row r="15" spans="1:24" x14ac:dyDescent="0.25">
      <c r="A15" s="30"/>
      <c r="B15" s="64"/>
      <c r="C15" s="7" t="s">
        <v>41</v>
      </c>
      <c r="D15" s="21">
        <v>0.37733647975662593</v>
      </c>
      <c r="E15" s="21">
        <v>0.41558423640835279</v>
      </c>
      <c r="F15" s="21">
        <v>0.51299810453992123</v>
      </c>
      <c r="G15" s="21">
        <v>0.44705357364894061</v>
      </c>
      <c r="H15" s="21">
        <v>0.32549968192799339</v>
      </c>
      <c r="I15" s="21">
        <v>0.38138595207519849</v>
      </c>
      <c r="J15" s="22">
        <v>0.71203147767721031</v>
      </c>
      <c r="O15" s="30"/>
      <c r="P15" s="64"/>
      <c r="Q15" s="7" t="s">
        <v>41</v>
      </c>
      <c r="R15" s="82">
        <v>24552.564230257729</v>
      </c>
      <c r="S15" s="82">
        <v>32848.424299903032</v>
      </c>
      <c r="T15" s="82">
        <v>44785.146308519441</v>
      </c>
      <c r="U15" s="82">
        <v>38599.297837960265</v>
      </c>
      <c r="V15" s="82">
        <v>24726.559540462858</v>
      </c>
      <c r="W15" s="82">
        <v>26742.440505638031</v>
      </c>
      <c r="X15" s="83">
        <v>28561.861818874542</v>
      </c>
    </row>
    <row r="16" spans="1:24" x14ac:dyDescent="0.25">
      <c r="A16" s="30"/>
      <c r="B16" s="64" t="s">
        <v>48</v>
      </c>
      <c r="C16" s="7" t="s">
        <v>6</v>
      </c>
      <c r="D16" s="21">
        <v>69.859544635002564</v>
      </c>
      <c r="E16" s="21">
        <v>67.495843306638946</v>
      </c>
      <c r="F16" s="21">
        <v>71.072491638292618</v>
      </c>
      <c r="G16" s="21">
        <v>71.499533445897413</v>
      </c>
      <c r="H16" s="21">
        <v>73.197322887894657</v>
      </c>
      <c r="I16" s="21">
        <v>73.497926724734796</v>
      </c>
      <c r="J16" s="22">
        <v>66.978241214247021</v>
      </c>
      <c r="O16" s="30"/>
      <c r="P16" s="64" t="s">
        <v>48</v>
      </c>
      <c r="Q16" s="7" t="s">
        <v>6</v>
      </c>
      <c r="R16" s="82">
        <v>1427030</v>
      </c>
      <c r="S16" s="82">
        <v>1508904</v>
      </c>
      <c r="T16" s="82">
        <v>1652778</v>
      </c>
      <c r="U16" s="82">
        <v>1677324</v>
      </c>
      <c r="V16" s="82">
        <v>1718821</v>
      </c>
      <c r="W16" s="82">
        <v>1730322</v>
      </c>
      <c r="X16" s="83">
        <v>1671225</v>
      </c>
    </row>
    <row r="17" spans="1:24" x14ac:dyDescent="0.25">
      <c r="A17" s="30"/>
      <c r="B17" s="64"/>
      <c r="C17" s="7" t="s">
        <v>41</v>
      </c>
      <c r="D17" s="21">
        <v>0.39968782133231096</v>
      </c>
      <c r="E17" s="21">
        <v>0.42473704906315818</v>
      </c>
      <c r="F17" s="21">
        <v>0.61195783054732067</v>
      </c>
      <c r="G17" s="21">
        <v>0.44209586730870054</v>
      </c>
      <c r="H17" s="21">
        <v>0.32771819314911327</v>
      </c>
      <c r="I17" s="21">
        <v>0.33502420223564267</v>
      </c>
      <c r="J17" s="22">
        <v>0.4919634628392367</v>
      </c>
      <c r="O17" s="30"/>
      <c r="P17" s="64"/>
      <c r="Q17" s="7" t="s">
        <v>41</v>
      </c>
      <c r="R17" s="82">
        <v>20682.140975099759</v>
      </c>
      <c r="S17" s="82">
        <v>23583.338012690361</v>
      </c>
      <c r="T17" s="82">
        <v>54948.198492168332</v>
      </c>
      <c r="U17" s="82">
        <v>34770.332645077287</v>
      </c>
      <c r="V17" s="82">
        <v>22047.693500775047</v>
      </c>
      <c r="W17" s="82">
        <v>23251.782875458845</v>
      </c>
      <c r="X17" s="83">
        <v>32986.384297056211</v>
      </c>
    </row>
    <row r="18" spans="1:24" x14ac:dyDescent="0.25">
      <c r="A18" s="30"/>
      <c r="B18" s="64" t="s">
        <v>49</v>
      </c>
      <c r="C18" s="7" t="s">
        <v>6</v>
      </c>
      <c r="D18" s="21">
        <v>54.529455654930871</v>
      </c>
      <c r="E18" s="21">
        <v>53.34894339555666</v>
      </c>
      <c r="F18" s="21">
        <v>55.356781115619526</v>
      </c>
      <c r="G18" s="21">
        <v>59.111421348311396</v>
      </c>
      <c r="H18" s="21">
        <v>61.281875520622307</v>
      </c>
      <c r="I18" s="21">
        <v>62.362469541208554</v>
      </c>
      <c r="J18" s="22">
        <v>53.243872037090114</v>
      </c>
      <c r="O18" s="30"/>
      <c r="P18" s="64" t="s">
        <v>49</v>
      </c>
      <c r="Q18" s="7" t="s">
        <v>6</v>
      </c>
      <c r="R18" s="82">
        <v>721326</v>
      </c>
      <c r="S18" s="82">
        <v>811566</v>
      </c>
      <c r="T18" s="82">
        <v>912706</v>
      </c>
      <c r="U18" s="82">
        <v>1036517</v>
      </c>
      <c r="V18" s="82">
        <v>1163111</v>
      </c>
      <c r="W18" s="82">
        <v>1288350</v>
      </c>
      <c r="X18" s="83">
        <v>1266939</v>
      </c>
    </row>
    <row r="19" spans="1:24" x14ac:dyDescent="0.25">
      <c r="A19" s="30"/>
      <c r="B19" s="64"/>
      <c r="C19" s="7" t="s">
        <v>41</v>
      </c>
      <c r="D19" s="21">
        <v>0.56817775249616187</v>
      </c>
      <c r="E19" s="21">
        <v>0.63308330435817783</v>
      </c>
      <c r="F19" s="21">
        <v>0.80759490725926586</v>
      </c>
      <c r="G19" s="21">
        <v>0.65490231008158484</v>
      </c>
      <c r="H19" s="21">
        <v>0.39969550890324002</v>
      </c>
      <c r="I19" s="21">
        <v>0.38376926660943789</v>
      </c>
      <c r="J19" s="22">
        <v>0.40497117532942389</v>
      </c>
      <c r="O19" s="30"/>
      <c r="P19" s="64"/>
      <c r="Q19" s="7" t="s">
        <v>41</v>
      </c>
      <c r="R19" s="82">
        <v>13729.02623263675</v>
      </c>
      <c r="S19" s="82">
        <v>16431.035747606871</v>
      </c>
      <c r="T19" s="82">
        <v>31044.833022479721</v>
      </c>
      <c r="U19" s="82">
        <v>28030.616805328773</v>
      </c>
      <c r="V19" s="82">
        <v>16738.178476595669</v>
      </c>
      <c r="W19" s="82">
        <v>17412.197418117212</v>
      </c>
      <c r="X19" s="83">
        <v>17400.729773054005</v>
      </c>
    </row>
    <row r="20" spans="1:24" x14ac:dyDescent="0.25">
      <c r="A20" s="30"/>
      <c r="B20" s="64" t="s">
        <v>50</v>
      </c>
      <c r="C20" s="7" t="s">
        <v>6</v>
      </c>
      <c r="D20" s="21">
        <v>17.937458693003048</v>
      </c>
      <c r="E20" s="21">
        <v>14.88217030021444</v>
      </c>
      <c r="F20" s="21">
        <v>15.467947350518019</v>
      </c>
      <c r="G20" s="21">
        <v>17.753446669985422</v>
      </c>
      <c r="H20" s="21">
        <v>18.728323282518794</v>
      </c>
      <c r="I20" s="21">
        <v>20.344491915864538</v>
      </c>
      <c r="J20" s="22">
        <v>15.78916572027477</v>
      </c>
      <c r="O20" s="30"/>
      <c r="P20" s="64" t="s">
        <v>50</v>
      </c>
      <c r="Q20" s="7" t="s">
        <v>6</v>
      </c>
      <c r="R20" s="82">
        <v>267605</v>
      </c>
      <c r="S20" s="82">
        <v>266498</v>
      </c>
      <c r="T20" s="82">
        <v>295119</v>
      </c>
      <c r="U20" s="82">
        <v>367684</v>
      </c>
      <c r="V20" s="82">
        <v>415468</v>
      </c>
      <c r="W20" s="82">
        <v>500752</v>
      </c>
      <c r="X20" s="83">
        <v>429045</v>
      </c>
    </row>
    <row r="21" spans="1:24" x14ac:dyDescent="0.25">
      <c r="A21" s="30"/>
      <c r="B21" s="64"/>
      <c r="C21" s="7" t="s">
        <v>41</v>
      </c>
      <c r="D21" s="21">
        <v>0.41219138445384212</v>
      </c>
      <c r="E21" s="21">
        <v>0.42354882855422288</v>
      </c>
      <c r="F21" s="21">
        <v>0.5658913493058203</v>
      </c>
      <c r="G21" s="21">
        <v>0.71603848093710398</v>
      </c>
      <c r="H21" s="21">
        <v>0.32586815212290215</v>
      </c>
      <c r="I21" s="21">
        <v>0.339643593895469</v>
      </c>
      <c r="J21" s="22">
        <v>0.29327159965693539</v>
      </c>
      <c r="O21" s="30"/>
      <c r="P21" s="64"/>
      <c r="Q21" s="7" t="s">
        <v>41</v>
      </c>
      <c r="R21" s="82">
        <v>7460.6294115002966</v>
      </c>
      <c r="S21" s="82">
        <v>8251.0101524469228</v>
      </c>
      <c r="T21" s="82">
        <v>12842.72940054404</v>
      </c>
      <c r="U21" s="82">
        <v>18662.05027111559</v>
      </c>
      <c r="V21" s="82">
        <v>8784.0597462990736</v>
      </c>
      <c r="W21" s="82">
        <v>10871.126803041499</v>
      </c>
      <c r="X21" s="83">
        <v>9490.5657121346521</v>
      </c>
    </row>
    <row r="22" spans="1:24" x14ac:dyDescent="0.25">
      <c r="A22" s="30"/>
      <c r="B22" s="73" t="s">
        <v>20</v>
      </c>
      <c r="C22" s="7" t="s">
        <v>6</v>
      </c>
      <c r="D22" s="21">
        <f>+'15'!D40</f>
        <v>53.111585254052265</v>
      </c>
      <c r="E22" s="21">
        <f>+'15'!E40</f>
        <v>50.041756969275554</v>
      </c>
      <c r="F22" s="21">
        <f>+'15'!F40</f>
        <v>51.623811814965237</v>
      </c>
      <c r="G22" s="21">
        <f>+'15'!G40</f>
        <v>53.250280729293983</v>
      </c>
      <c r="H22" s="21">
        <f>+'15'!H40</f>
        <v>53.987215868949242</v>
      </c>
      <c r="I22" s="21">
        <f>+'15'!I40</f>
        <v>54.773730757243257</v>
      </c>
      <c r="J22" s="22">
        <f>+'15'!J40</f>
        <v>48.338249627650939</v>
      </c>
      <c r="O22" s="30"/>
      <c r="P22" s="73" t="s">
        <v>20</v>
      </c>
      <c r="Q22" s="7" t="s">
        <v>6</v>
      </c>
      <c r="R22" s="82">
        <f>+'15'!O40</f>
        <v>6578325</v>
      </c>
      <c r="S22" s="82">
        <f>+'15'!P40</f>
        <v>6493557</v>
      </c>
      <c r="T22" s="82">
        <f>+'15'!Q40</f>
        <v>6914037</v>
      </c>
      <c r="U22" s="82">
        <f>+'15'!R40</f>
        <v>7277759</v>
      </c>
      <c r="V22" s="82">
        <f>+'15'!S40</f>
        <v>7546055</v>
      </c>
      <c r="W22" s="82">
        <f>+'15'!T40</f>
        <v>7876652</v>
      </c>
      <c r="X22" s="83">
        <f>+'15'!U40</f>
        <v>7663258</v>
      </c>
    </row>
    <row r="23" spans="1:24" x14ac:dyDescent="0.25">
      <c r="A23" s="30"/>
      <c r="B23" s="64"/>
      <c r="C23" s="7" t="s">
        <v>7</v>
      </c>
      <c r="D23" s="21">
        <f>+'15'!D41</f>
        <v>0.1994585190849664</v>
      </c>
      <c r="E23" s="21">
        <f>+'15'!E41</f>
        <v>0.24653658174110443</v>
      </c>
      <c r="F23" s="21">
        <f>+'15'!F41</f>
        <v>0.33802192696646566</v>
      </c>
      <c r="G23" s="21">
        <f>+'15'!G41</f>
        <v>0.27652102984721028</v>
      </c>
      <c r="H23" s="21">
        <f>+'15'!H41</f>
        <v>0.19047962129063259</v>
      </c>
      <c r="I23" s="21">
        <f>+'15'!I41</f>
        <v>0.25181663744590355</v>
      </c>
      <c r="J23" s="22">
        <f>+'15'!J41</f>
        <v>0.22567493391169621</v>
      </c>
      <c r="O23" s="30"/>
      <c r="P23" s="64"/>
      <c r="Q23" s="7" t="s">
        <v>7</v>
      </c>
      <c r="R23" s="82">
        <f>+'15'!O41</f>
        <v>62055.857953104802</v>
      </c>
      <c r="S23" s="82">
        <f>+'15'!P41</f>
        <v>74579.280642775353</v>
      </c>
      <c r="T23" s="82">
        <f>+'15'!Q41</f>
        <v>191430.80814038674</v>
      </c>
      <c r="U23" s="82">
        <f>+'15'!R41</f>
        <v>137520.13675052667</v>
      </c>
      <c r="V23" s="82">
        <f>+'15'!S41</f>
        <v>80810.362438501106</v>
      </c>
      <c r="W23" s="82">
        <f>+'15'!T41</f>
        <v>91692.870121674801</v>
      </c>
      <c r="X23" s="83">
        <f>+'15'!U41</f>
        <v>104542.17132235787</v>
      </c>
    </row>
    <row r="24" spans="1:24" x14ac:dyDescent="0.25">
      <c r="A24" s="11"/>
      <c r="B24" s="25"/>
      <c r="C24" s="25"/>
      <c r="D24" s="25"/>
      <c r="E24" s="25"/>
      <c r="F24" s="25"/>
      <c r="G24" s="25"/>
      <c r="H24" s="25"/>
      <c r="I24" s="25"/>
      <c r="J24" s="79"/>
      <c r="O24" s="11"/>
      <c r="P24" s="25"/>
      <c r="Q24" s="25"/>
      <c r="R24" s="25"/>
      <c r="S24" s="25"/>
      <c r="T24" s="25"/>
      <c r="U24" s="25"/>
      <c r="V24" s="25"/>
      <c r="W24" s="25"/>
      <c r="X24" s="79"/>
    </row>
    <row r="25" spans="1:24" x14ac:dyDescent="0.25">
      <c r="A25" s="6" t="s">
        <v>8</v>
      </c>
      <c r="B25" s="6"/>
      <c r="C25" s="6"/>
      <c r="D25" s="6"/>
      <c r="E25" s="6"/>
      <c r="F25" s="6"/>
      <c r="G25" s="6"/>
      <c r="H25" s="6"/>
      <c r="I25" s="6"/>
      <c r="O25" s="6" t="s">
        <v>8</v>
      </c>
      <c r="P25" s="6"/>
      <c r="Q25" s="6"/>
      <c r="R25" s="6"/>
      <c r="S25" s="6"/>
      <c r="T25" s="6"/>
      <c r="U25" s="6"/>
      <c r="V25" s="6"/>
      <c r="W25" s="6"/>
    </row>
    <row r="26" spans="1:24" ht="51.75" customHeight="1" x14ac:dyDescent="0.25">
      <c r="A26" s="172" t="s">
        <v>15</v>
      </c>
      <c r="B26" s="172"/>
      <c r="C26" s="172"/>
      <c r="D26" s="172"/>
      <c r="E26" s="172"/>
      <c r="F26" s="172"/>
      <c r="G26" s="172"/>
      <c r="H26" s="172"/>
      <c r="I26" s="172"/>
      <c r="J26" s="172"/>
      <c r="K26" s="6"/>
      <c r="L26" s="6"/>
      <c r="M26" s="6"/>
      <c r="N26" s="6"/>
      <c r="O26" s="172" t="s">
        <v>15</v>
      </c>
      <c r="P26" s="172"/>
      <c r="Q26" s="172"/>
      <c r="R26" s="172"/>
      <c r="S26" s="172"/>
      <c r="T26" s="172"/>
      <c r="U26" s="172"/>
      <c r="V26" s="172"/>
      <c r="W26" s="172"/>
      <c r="X26" s="172"/>
    </row>
    <row r="27" spans="1:24" ht="64.5" customHeight="1" x14ac:dyDescent="0.25">
      <c r="A27" s="172" t="s">
        <v>16</v>
      </c>
      <c r="B27" s="172"/>
      <c r="C27" s="172"/>
      <c r="D27" s="172"/>
      <c r="E27" s="172"/>
      <c r="F27" s="172"/>
      <c r="G27" s="172"/>
      <c r="H27" s="172"/>
      <c r="I27" s="172"/>
      <c r="J27" s="172"/>
      <c r="K27" s="6"/>
      <c r="L27" s="6"/>
      <c r="M27" s="6"/>
      <c r="N27" s="6"/>
      <c r="O27" s="172" t="s">
        <v>16</v>
      </c>
      <c r="P27" s="172"/>
      <c r="Q27" s="172"/>
      <c r="R27" s="172"/>
      <c r="S27" s="172"/>
      <c r="T27" s="172"/>
      <c r="U27" s="172"/>
      <c r="V27" s="172"/>
      <c r="W27" s="172"/>
      <c r="X27" s="172"/>
    </row>
    <row r="28" spans="1:24" x14ac:dyDescent="0.25">
      <c r="A28" s="172" t="s">
        <v>11</v>
      </c>
      <c r="B28" s="172"/>
      <c r="C28" s="172"/>
      <c r="D28" s="172"/>
      <c r="E28" s="172"/>
      <c r="F28" s="172"/>
      <c r="G28" s="172"/>
      <c r="H28" s="172"/>
      <c r="I28" s="172"/>
      <c r="J28" s="172"/>
      <c r="K28" s="6"/>
      <c r="L28" s="6"/>
      <c r="M28" s="6"/>
      <c r="N28" s="6"/>
      <c r="O28" s="172" t="s">
        <v>11</v>
      </c>
      <c r="P28" s="172"/>
      <c r="Q28" s="172"/>
      <c r="R28" s="172"/>
      <c r="S28" s="172"/>
      <c r="T28" s="172"/>
      <c r="U28" s="172"/>
      <c r="V28" s="172"/>
      <c r="W28" s="172"/>
      <c r="X28" s="172"/>
    </row>
  </sheetData>
  <mergeCells count="7">
    <mergeCell ref="A28:J28"/>
    <mergeCell ref="O28:X28"/>
    <mergeCell ref="O8:O9"/>
    <mergeCell ref="A26:J26"/>
    <mergeCell ref="O26:X26"/>
    <mergeCell ref="A27:J27"/>
    <mergeCell ref="O27:X27"/>
  </mergeCells>
  <hyperlinks>
    <hyperlink ref="A1" location="Indice!A1" display="Indice" xr:uid="{2407E1A4-E855-4283-A17A-DE68E0A1A076}"/>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E6511-303D-4939-8DB3-DC6768A7074B}">
  <dimension ref="A1:X18"/>
  <sheetViews>
    <sheetView workbookViewId="0"/>
  </sheetViews>
  <sheetFormatPr baseColWidth="10" defaultRowHeight="15" x14ac:dyDescent="0.25"/>
  <cols>
    <col min="1" max="1" width="21.5703125" customWidth="1"/>
    <col min="3" max="3" width="14.7109375" customWidth="1"/>
    <col min="15" max="15" width="14.140625" customWidth="1"/>
    <col min="17" max="17" width="15.85546875" customWidth="1"/>
  </cols>
  <sheetData>
    <row r="1" spans="1:24" x14ac:dyDescent="0.25">
      <c r="A1" s="166" t="s">
        <v>278</v>
      </c>
    </row>
    <row r="3" spans="1:24" x14ac:dyDescent="0.25">
      <c r="A3" s="18" t="s">
        <v>112</v>
      </c>
      <c r="O3" s="18" t="s">
        <v>113</v>
      </c>
    </row>
    <row r="4" spans="1:24" x14ac:dyDescent="0.25">
      <c r="A4" s="17" t="s">
        <v>14</v>
      </c>
      <c r="O4" s="7" t="s">
        <v>17</v>
      </c>
    </row>
    <row r="6" spans="1:24" x14ac:dyDescent="0.25">
      <c r="A6" s="16"/>
      <c r="B6" s="3"/>
      <c r="C6" s="3"/>
      <c r="D6" s="3" t="s">
        <v>0</v>
      </c>
      <c r="E6" s="3" t="s">
        <v>1</v>
      </c>
      <c r="F6" s="3" t="s">
        <v>2</v>
      </c>
      <c r="G6" s="3" t="s">
        <v>3</v>
      </c>
      <c r="H6" s="3" t="s">
        <v>4</v>
      </c>
      <c r="I6" s="3" t="s">
        <v>5</v>
      </c>
      <c r="J6" s="4">
        <v>2020</v>
      </c>
      <c r="O6" s="16"/>
      <c r="P6" s="3"/>
      <c r="Q6" s="3"/>
      <c r="R6" s="3" t="s">
        <v>0</v>
      </c>
      <c r="S6" s="3" t="s">
        <v>1</v>
      </c>
      <c r="T6" s="3" t="s">
        <v>2</v>
      </c>
      <c r="U6" s="3" t="s">
        <v>3</v>
      </c>
      <c r="V6" s="3" t="s">
        <v>4</v>
      </c>
      <c r="W6" s="3" t="s">
        <v>5</v>
      </c>
      <c r="X6" s="4">
        <v>2020</v>
      </c>
    </row>
    <row r="7" spans="1:24" x14ac:dyDescent="0.25">
      <c r="A7" s="8"/>
      <c r="B7" s="6"/>
      <c r="D7" s="5"/>
      <c r="E7" s="5"/>
      <c r="F7" s="5"/>
      <c r="G7" s="5"/>
      <c r="H7" s="5"/>
      <c r="I7" s="5"/>
      <c r="J7" s="9"/>
      <c r="O7" s="8"/>
      <c r="P7" s="6"/>
      <c r="R7" s="5"/>
      <c r="S7" s="5"/>
      <c r="T7" s="5"/>
      <c r="U7" s="5"/>
      <c r="V7" s="5"/>
      <c r="W7" s="5"/>
      <c r="X7" s="9"/>
    </row>
    <row r="8" spans="1:24" x14ac:dyDescent="0.25">
      <c r="A8" s="19" t="s">
        <v>92</v>
      </c>
      <c r="B8" s="26" t="s">
        <v>51</v>
      </c>
      <c r="C8" s="7" t="s">
        <v>6</v>
      </c>
      <c r="D8" s="27">
        <v>54.020725176407488</v>
      </c>
      <c r="E8" s="27">
        <v>50.786196627318127</v>
      </c>
      <c r="F8" s="27">
        <v>52.334767381105038</v>
      </c>
      <c r="G8" s="27">
        <v>54.089657676369448</v>
      </c>
      <c r="H8" s="27">
        <v>54.77668550959136</v>
      </c>
      <c r="I8" s="27">
        <v>55.725620139821075</v>
      </c>
      <c r="J8" s="28">
        <v>49.085348592206046</v>
      </c>
      <c r="O8" s="173" t="s">
        <v>96</v>
      </c>
      <c r="P8" s="26" t="s">
        <v>51</v>
      </c>
      <c r="Q8" s="7" t="s">
        <v>6</v>
      </c>
      <c r="R8" s="82">
        <v>5830331</v>
      </c>
      <c r="S8" s="82">
        <v>5750389</v>
      </c>
      <c r="T8" s="82">
        <v>6112940</v>
      </c>
      <c r="U8" s="82">
        <v>6441771</v>
      </c>
      <c r="V8" s="82">
        <v>6679354</v>
      </c>
      <c r="W8" s="82">
        <v>6991674</v>
      </c>
      <c r="X8" s="83">
        <v>6892358</v>
      </c>
    </row>
    <row r="9" spans="1:24" x14ac:dyDescent="0.25">
      <c r="A9" s="8"/>
      <c r="B9" s="26"/>
      <c r="C9" s="7" t="s">
        <v>7</v>
      </c>
      <c r="D9" s="27">
        <v>0.22321000000674199</v>
      </c>
      <c r="E9" s="27">
        <v>0.27561735196499099</v>
      </c>
      <c r="F9" s="27">
        <v>0.38223013671180744</v>
      </c>
      <c r="G9" s="27">
        <v>0.30969404817587526</v>
      </c>
      <c r="H9" s="27">
        <v>0.20959928026228625</v>
      </c>
      <c r="I9" s="27">
        <v>0.2768927183616966</v>
      </c>
      <c r="J9" s="28">
        <v>0.24504511225823755</v>
      </c>
      <c r="O9" s="173"/>
      <c r="P9" s="26"/>
      <c r="Q9" s="7" t="s">
        <v>7</v>
      </c>
      <c r="R9" s="82">
        <v>61227.855374191487</v>
      </c>
      <c r="S9" s="82">
        <v>68355.29921445607</v>
      </c>
      <c r="T9" s="82">
        <v>189781.33387672927</v>
      </c>
      <c r="U9" s="82">
        <v>135824.66387822162</v>
      </c>
      <c r="V9" s="82">
        <v>77276.035556963383</v>
      </c>
      <c r="W9" s="82">
        <v>87812.588231565722</v>
      </c>
      <c r="X9" s="83">
        <v>100439.20592225542</v>
      </c>
    </row>
    <row r="10" spans="1:24" x14ac:dyDescent="0.25">
      <c r="A10" s="8"/>
      <c r="B10" s="26" t="s">
        <v>52</v>
      </c>
      <c r="C10" s="7" t="s">
        <v>6</v>
      </c>
      <c r="D10" s="27">
        <v>46.952400680438643</v>
      </c>
      <c r="E10" s="27">
        <v>44.944140953604304</v>
      </c>
      <c r="F10" s="27">
        <v>46.775043952123568</v>
      </c>
      <c r="G10" s="27">
        <v>47.562852423891236</v>
      </c>
      <c r="H10" s="27">
        <v>48.590201800195658</v>
      </c>
      <c r="I10" s="27">
        <v>48.260822144906044</v>
      </c>
      <c r="J10" s="28">
        <v>42.548259351758588</v>
      </c>
      <c r="O10" s="8"/>
      <c r="P10" s="26" t="s">
        <v>52</v>
      </c>
      <c r="Q10" s="7" t="s">
        <v>6</v>
      </c>
      <c r="R10" s="82">
        <v>747994</v>
      </c>
      <c r="S10" s="82">
        <v>743168</v>
      </c>
      <c r="T10" s="82">
        <v>801097</v>
      </c>
      <c r="U10" s="82">
        <v>835988</v>
      </c>
      <c r="V10" s="82">
        <v>866701</v>
      </c>
      <c r="W10" s="82">
        <v>884978</v>
      </c>
      <c r="X10" s="83">
        <v>770900</v>
      </c>
    </row>
    <row r="11" spans="1:24" x14ac:dyDescent="0.25">
      <c r="A11" s="8"/>
      <c r="B11" s="26"/>
      <c r="C11" s="7" t="s">
        <v>7</v>
      </c>
      <c r="D11" s="27">
        <v>0.30705723489303205</v>
      </c>
      <c r="E11" s="27">
        <v>0.4532808021609166</v>
      </c>
      <c r="F11" s="27">
        <v>0.41871152506571546</v>
      </c>
      <c r="G11" s="27">
        <v>0.39062299741630552</v>
      </c>
      <c r="H11" s="27">
        <v>0.39732824705924774</v>
      </c>
      <c r="I11" s="27">
        <v>0.44102829718852327</v>
      </c>
      <c r="J11" s="28">
        <v>0.47893665360068088</v>
      </c>
      <c r="O11" s="8"/>
      <c r="P11" s="26"/>
      <c r="Q11" s="7" t="s">
        <v>7</v>
      </c>
      <c r="R11" s="82">
        <v>10103.977759922864</v>
      </c>
      <c r="S11" s="82">
        <v>29826.534671262627</v>
      </c>
      <c r="T11" s="82">
        <v>25075.877198036247</v>
      </c>
      <c r="U11" s="82">
        <v>22427.477572202799</v>
      </c>
      <c r="V11" s="82">
        <v>23637.449228731144</v>
      </c>
      <c r="W11" s="82">
        <v>26391.888511885794</v>
      </c>
      <c r="X11" s="83">
        <v>29000.543072501248</v>
      </c>
    </row>
    <row r="12" spans="1:24" x14ac:dyDescent="0.25">
      <c r="A12" s="30"/>
      <c r="B12" s="18" t="s">
        <v>20</v>
      </c>
      <c r="C12" s="7" t="s">
        <v>6</v>
      </c>
      <c r="D12" s="21">
        <f>+'17'!D22</f>
        <v>53.111585254052265</v>
      </c>
      <c r="E12" s="21">
        <f>+'17'!E22</f>
        <v>50.041756969275554</v>
      </c>
      <c r="F12" s="21">
        <f>+'17'!F22</f>
        <v>51.623811814965237</v>
      </c>
      <c r="G12" s="21">
        <f>+'17'!G22</f>
        <v>53.250280729293983</v>
      </c>
      <c r="H12" s="21">
        <f>+'17'!H22</f>
        <v>53.987215868949242</v>
      </c>
      <c r="I12" s="21">
        <f>+'17'!I22</f>
        <v>54.773730757243257</v>
      </c>
      <c r="J12" s="28">
        <f>+'17'!J22</f>
        <v>48.338249627650939</v>
      </c>
      <c r="O12" s="30"/>
      <c r="P12" s="18" t="s">
        <v>20</v>
      </c>
      <c r="Q12" s="7" t="s">
        <v>6</v>
      </c>
      <c r="R12" s="82">
        <f>+'17'!R22</f>
        <v>6578325</v>
      </c>
      <c r="S12" s="82">
        <f>+'17'!S22</f>
        <v>6493557</v>
      </c>
      <c r="T12" s="82">
        <f>+'17'!T22</f>
        <v>6914037</v>
      </c>
      <c r="U12" s="82">
        <f>+'17'!U22</f>
        <v>7277759</v>
      </c>
      <c r="V12" s="82">
        <f>+'17'!V22</f>
        <v>7546055</v>
      </c>
      <c r="W12" s="82">
        <f>+'17'!W22</f>
        <v>7876652</v>
      </c>
      <c r="X12" s="83">
        <f>+'17'!X22</f>
        <v>7663258</v>
      </c>
    </row>
    <row r="13" spans="1:24" x14ac:dyDescent="0.25">
      <c r="A13" s="19"/>
      <c r="B13" s="18"/>
      <c r="C13" s="7" t="s">
        <v>7</v>
      </c>
      <c r="D13" s="21">
        <f>+'17'!D23</f>
        <v>0.1994585190849664</v>
      </c>
      <c r="E13" s="21">
        <f>+'17'!E23</f>
        <v>0.24653658174110443</v>
      </c>
      <c r="F13" s="21">
        <f>+'17'!F23</f>
        <v>0.33802192696646566</v>
      </c>
      <c r="G13" s="21">
        <f>+'17'!G23</f>
        <v>0.27652102984721028</v>
      </c>
      <c r="H13" s="21">
        <f>+'17'!H23</f>
        <v>0.19047962129063259</v>
      </c>
      <c r="I13" s="21">
        <f>+'17'!I23</f>
        <v>0.25181663744590355</v>
      </c>
      <c r="J13" s="28">
        <f>+'17'!J23</f>
        <v>0.22567493391169621</v>
      </c>
      <c r="O13" s="19"/>
      <c r="P13" s="18"/>
      <c r="Q13" s="7" t="s">
        <v>7</v>
      </c>
      <c r="R13" s="82">
        <f>+'17'!R23</f>
        <v>62055.857953104802</v>
      </c>
      <c r="S13" s="82">
        <f>+'17'!S23</f>
        <v>74579.280642775353</v>
      </c>
      <c r="T13" s="82">
        <f>+'17'!T23</f>
        <v>191430.80814038674</v>
      </c>
      <c r="U13" s="82">
        <f>+'17'!U23</f>
        <v>137520.13675052667</v>
      </c>
      <c r="V13" s="82">
        <f>+'17'!V23</f>
        <v>80810.362438501106</v>
      </c>
      <c r="W13" s="82">
        <f>+'17'!W23</f>
        <v>91692.870121674801</v>
      </c>
      <c r="X13" s="83">
        <f>+'17'!X23</f>
        <v>104542.17132235787</v>
      </c>
    </row>
    <row r="14" spans="1:24" x14ac:dyDescent="0.25">
      <c r="A14" s="11"/>
      <c r="B14" s="25"/>
      <c r="C14" s="12"/>
      <c r="D14" s="14"/>
      <c r="E14" s="14"/>
      <c r="F14" s="14"/>
      <c r="G14" s="14"/>
      <c r="H14" s="14"/>
      <c r="I14" s="14"/>
      <c r="J14" s="15"/>
      <c r="O14" s="11"/>
      <c r="P14" s="25"/>
      <c r="Q14" s="12"/>
      <c r="R14" s="14"/>
      <c r="S14" s="14"/>
      <c r="T14" s="14"/>
      <c r="U14" s="14"/>
      <c r="V14" s="14"/>
      <c r="W14" s="14"/>
      <c r="X14" s="15"/>
    </row>
    <row r="15" spans="1:24" x14ac:dyDescent="0.25">
      <c r="A15" s="174" t="s">
        <v>8</v>
      </c>
      <c r="B15" s="174"/>
      <c r="C15" s="174"/>
      <c r="O15" s="174" t="s">
        <v>8</v>
      </c>
      <c r="P15" s="174"/>
      <c r="Q15" s="174"/>
    </row>
    <row r="16" spans="1:24" ht="53.25" customHeight="1" x14ac:dyDescent="0.25">
      <c r="A16" s="172" t="s">
        <v>15</v>
      </c>
      <c r="B16" s="172"/>
      <c r="C16" s="172"/>
      <c r="D16" s="172"/>
      <c r="E16" s="172"/>
      <c r="F16" s="172"/>
      <c r="G16" s="172"/>
      <c r="H16" s="172"/>
      <c r="I16" s="172"/>
      <c r="J16" s="172"/>
      <c r="O16" s="172" t="s">
        <v>15</v>
      </c>
      <c r="P16" s="172"/>
      <c r="Q16" s="172"/>
      <c r="R16" s="172"/>
      <c r="S16" s="172"/>
      <c r="T16" s="172"/>
      <c r="U16" s="172"/>
      <c r="V16" s="172"/>
      <c r="W16" s="172"/>
      <c r="X16" s="172"/>
    </row>
    <row r="17" spans="1:24" ht="69" customHeight="1" x14ac:dyDescent="0.25">
      <c r="A17" s="172" t="s">
        <v>16</v>
      </c>
      <c r="B17" s="172"/>
      <c r="C17" s="172"/>
      <c r="D17" s="172"/>
      <c r="E17" s="172"/>
      <c r="F17" s="172"/>
      <c r="G17" s="172"/>
      <c r="H17" s="172"/>
      <c r="I17" s="172"/>
      <c r="J17" s="172"/>
      <c r="O17" s="172" t="s">
        <v>16</v>
      </c>
      <c r="P17" s="172"/>
      <c r="Q17" s="172"/>
      <c r="R17" s="172"/>
      <c r="S17" s="172"/>
      <c r="T17" s="172"/>
      <c r="U17" s="172"/>
      <c r="V17" s="172"/>
      <c r="W17" s="172"/>
      <c r="X17" s="172"/>
    </row>
    <row r="18" spans="1:24" x14ac:dyDescent="0.25">
      <c r="A18" s="172" t="s">
        <v>11</v>
      </c>
      <c r="B18" s="172"/>
      <c r="C18" s="172"/>
      <c r="D18" s="172"/>
      <c r="E18" s="172"/>
      <c r="F18" s="172"/>
      <c r="G18" s="172"/>
      <c r="H18" s="172"/>
      <c r="I18" s="172"/>
      <c r="J18" s="172"/>
      <c r="O18" s="172" t="s">
        <v>11</v>
      </c>
      <c r="P18" s="172"/>
      <c r="Q18" s="172"/>
      <c r="R18" s="172"/>
      <c r="S18" s="172"/>
      <c r="T18" s="172"/>
      <c r="U18" s="172"/>
      <c r="V18" s="172"/>
      <c r="W18" s="172"/>
      <c r="X18" s="172"/>
    </row>
  </sheetData>
  <mergeCells count="9">
    <mergeCell ref="A18:J18"/>
    <mergeCell ref="O18:X18"/>
    <mergeCell ref="O8:O9"/>
    <mergeCell ref="A15:C15"/>
    <mergeCell ref="O15:Q15"/>
    <mergeCell ref="A16:J16"/>
    <mergeCell ref="O16:X16"/>
    <mergeCell ref="A17:J17"/>
    <mergeCell ref="O17:X17"/>
  </mergeCells>
  <hyperlinks>
    <hyperlink ref="A1" location="Indice!A1" display="Indice" xr:uid="{1C2AD14D-A8F5-497E-8AB5-4763D0A0FB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BB42A-2EB5-4526-8A56-2ED4AC90DB15}">
  <dimension ref="A1:AH14"/>
  <sheetViews>
    <sheetView workbookViewId="0"/>
  </sheetViews>
  <sheetFormatPr baseColWidth="10" defaultRowHeight="15" x14ac:dyDescent="0.25"/>
  <cols>
    <col min="1" max="1" width="18.85546875" customWidth="1"/>
    <col min="2" max="2" width="19.42578125" customWidth="1"/>
    <col min="3" max="3" width="16.140625" customWidth="1"/>
    <col min="19" max="19" width="19.42578125" customWidth="1"/>
    <col min="20" max="20" width="17.85546875" customWidth="1"/>
    <col min="21" max="32" width="12.140625" bestFit="1" customWidth="1"/>
    <col min="33" max="33" width="12.140625" customWidth="1"/>
    <col min="34" max="34" width="12.140625" bestFit="1" customWidth="1"/>
  </cols>
  <sheetData>
    <row r="1" spans="1:34" x14ac:dyDescent="0.25">
      <c r="A1" s="166" t="s">
        <v>278</v>
      </c>
    </row>
    <row r="3" spans="1:34" x14ac:dyDescent="0.25">
      <c r="A3" s="18" t="s">
        <v>55</v>
      </c>
      <c r="S3" s="18" t="s">
        <v>56</v>
      </c>
    </row>
    <row r="4" spans="1:34" x14ac:dyDescent="0.25">
      <c r="A4" s="17" t="s">
        <v>14</v>
      </c>
      <c r="S4" s="7" t="s">
        <v>17</v>
      </c>
    </row>
    <row r="6" spans="1:34" x14ac:dyDescent="0.25">
      <c r="A6" s="16"/>
      <c r="B6" s="3"/>
      <c r="C6" s="3">
        <v>1990</v>
      </c>
      <c r="D6" s="3">
        <v>1992</v>
      </c>
      <c r="E6" s="3">
        <v>1994</v>
      </c>
      <c r="F6" s="3">
        <v>1996</v>
      </c>
      <c r="G6" s="3">
        <v>1998</v>
      </c>
      <c r="H6" s="3">
        <v>2000</v>
      </c>
      <c r="I6" s="3">
        <v>2003</v>
      </c>
      <c r="J6" s="3" t="s">
        <v>0</v>
      </c>
      <c r="K6" s="3" t="s">
        <v>1</v>
      </c>
      <c r="L6" s="3" t="s">
        <v>2</v>
      </c>
      <c r="M6" s="3" t="s">
        <v>3</v>
      </c>
      <c r="N6" s="3" t="s">
        <v>4</v>
      </c>
      <c r="O6" s="3" t="s">
        <v>5</v>
      </c>
      <c r="P6" s="4">
        <v>2020</v>
      </c>
      <c r="S6" s="16"/>
      <c r="T6" s="3"/>
      <c r="U6" s="3">
        <v>1990</v>
      </c>
      <c r="V6" s="3">
        <v>1992</v>
      </c>
      <c r="W6" s="3">
        <v>1994</v>
      </c>
      <c r="X6" s="3">
        <v>1996</v>
      </c>
      <c r="Y6" s="3">
        <v>1998</v>
      </c>
      <c r="Z6" s="3">
        <v>2000</v>
      </c>
      <c r="AA6" s="3">
        <v>2003</v>
      </c>
      <c r="AB6" s="3" t="s">
        <v>0</v>
      </c>
      <c r="AC6" s="3" t="s">
        <v>1</v>
      </c>
      <c r="AD6" s="3" t="s">
        <v>2</v>
      </c>
      <c r="AE6" s="3" t="s">
        <v>3</v>
      </c>
      <c r="AF6" s="3" t="s">
        <v>4</v>
      </c>
      <c r="AG6" s="3" t="s">
        <v>5</v>
      </c>
      <c r="AH6" s="4">
        <v>2020</v>
      </c>
    </row>
    <row r="7" spans="1:34" x14ac:dyDescent="0.25">
      <c r="A7" s="8"/>
      <c r="C7" s="5"/>
      <c r="D7" s="5"/>
      <c r="E7" s="5"/>
      <c r="F7" s="5"/>
      <c r="G7" s="5"/>
      <c r="H7" s="5"/>
      <c r="I7" s="5"/>
      <c r="J7" s="5"/>
      <c r="K7" s="5"/>
      <c r="L7" s="5"/>
      <c r="M7" s="5"/>
      <c r="N7" s="5"/>
      <c r="O7" s="5"/>
      <c r="P7" s="9"/>
      <c r="S7" s="8"/>
      <c r="U7" s="5"/>
      <c r="V7" s="5"/>
      <c r="W7" s="5"/>
      <c r="X7" s="5"/>
      <c r="Y7" s="5"/>
      <c r="Z7" s="5"/>
      <c r="AA7" s="5"/>
      <c r="AB7" s="5"/>
      <c r="AC7" s="5"/>
      <c r="AD7" s="5"/>
      <c r="AE7" s="5"/>
      <c r="AF7" s="5"/>
      <c r="AG7" s="5"/>
      <c r="AH7" s="9"/>
    </row>
    <row r="8" spans="1:34" x14ac:dyDescent="0.25">
      <c r="A8" s="19" t="s">
        <v>12</v>
      </c>
      <c r="B8" s="7" t="s">
        <v>6</v>
      </c>
      <c r="C8" s="21">
        <v>52.022787192815976</v>
      </c>
      <c r="D8" s="21">
        <v>54.01335970109146</v>
      </c>
      <c r="E8" s="21">
        <v>54.563726446330982</v>
      </c>
      <c r="F8" s="21">
        <v>54.822919849825979</v>
      </c>
      <c r="G8" s="21">
        <v>55.896037877983154</v>
      </c>
      <c r="H8" s="21">
        <v>55.887845341467838</v>
      </c>
      <c r="I8" s="21">
        <v>57.061755484492281</v>
      </c>
      <c r="J8" s="21">
        <v>57.304730710196317</v>
      </c>
      <c r="K8" s="21">
        <v>55.744116744733482</v>
      </c>
      <c r="L8" s="21">
        <v>55.947301583888319</v>
      </c>
      <c r="M8" s="21">
        <v>57.282019474385201</v>
      </c>
      <c r="N8" s="21">
        <v>58.339923097753278</v>
      </c>
      <c r="O8" s="21">
        <v>59.447999373589475</v>
      </c>
      <c r="P8" s="22">
        <v>55.287835975163446</v>
      </c>
      <c r="S8" s="173" t="s">
        <v>18</v>
      </c>
      <c r="T8" s="7" t="s">
        <v>6</v>
      </c>
      <c r="U8" s="23">
        <v>4823853</v>
      </c>
      <c r="V8" s="23">
        <v>5193808</v>
      </c>
      <c r="W8" s="23">
        <v>5466121</v>
      </c>
      <c r="X8" s="23">
        <v>5667378</v>
      </c>
      <c r="Y8" s="23">
        <v>5967205</v>
      </c>
      <c r="Z8" s="23">
        <v>6134322</v>
      </c>
      <c r="AA8" s="23">
        <v>6638608</v>
      </c>
      <c r="AB8" s="23">
        <v>7097682</v>
      </c>
      <c r="AC8" s="23">
        <v>7233511</v>
      </c>
      <c r="AD8" s="23">
        <v>7493087</v>
      </c>
      <c r="AE8" s="23">
        <v>7828780</v>
      </c>
      <c r="AF8" s="23">
        <v>8154454</v>
      </c>
      <c r="AG8" s="23">
        <v>8548828</v>
      </c>
      <c r="AH8" s="24">
        <v>8765004</v>
      </c>
    </row>
    <row r="9" spans="1:34" x14ac:dyDescent="0.25">
      <c r="A9" s="19"/>
      <c r="B9" s="7" t="s">
        <v>7</v>
      </c>
      <c r="C9" s="20" t="s">
        <v>13</v>
      </c>
      <c r="D9" s="20" t="s">
        <v>13</v>
      </c>
      <c r="E9" s="20" t="s">
        <v>13</v>
      </c>
      <c r="F9" s="20" t="s">
        <v>13</v>
      </c>
      <c r="G9" s="20" t="s">
        <v>13</v>
      </c>
      <c r="H9" s="20" t="s">
        <v>13</v>
      </c>
      <c r="I9" s="20" t="s">
        <v>13</v>
      </c>
      <c r="J9" s="21">
        <v>0.19705062099972431</v>
      </c>
      <c r="K9" s="21">
        <v>0.25234770210171481</v>
      </c>
      <c r="L9" s="21">
        <v>0.33466511418649708</v>
      </c>
      <c r="M9" s="21">
        <v>0.26567858148387896</v>
      </c>
      <c r="N9" s="21">
        <v>0.18500545632898513</v>
      </c>
      <c r="O9" s="21">
        <v>0.24027513448044674</v>
      </c>
      <c r="P9" s="22">
        <v>0.22710282258799297</v>
      </c>
      <c r="S9" s="173"/>
      <c r="T9" s="7" t="s">
        <v>7</v>
      </c>
      <c r="U9" s="20" t="s">
        <v>13</v>
      </c>
      <c r="V9" s="20" t="s">
        <v>13</v>
      </c>
      <c r="W9" s="20" t="s">
        <v>13</v>
      </c>
      <c r="X9" s="20" t="s">
        <v>13</v>
      </c>
      <c r="Y9" s="20" t="s">
        <v>13</v>
      </c>
      <c r="Z9" s="20" t="s">
        <v>13</v>
      </c>
      <c r="AA9" s="20" t="s">
        <v>13</v>
      </c>
      <c r="AB9" s="23">
        <v>64638.965921641153</v>
      </c>
      <c r="AC9" s="23">
        <v>81555.149873698945</v>
      </c>
      <c r="AD9" s="23">
        <v>210525.0200939007</v>
      </c>
      <c r="AE9" s="23">
        <v>146319.35501520225</v>
      </c>
      <c r="AF9" s="23">
        <v>86279.461734243014</v>
      </c>
      <c r="AG9" s="23">
        <v>96224.643964298404</v>
      </c>
      <c r="AH9" s="24">
        <v>121762.81773337071</v>
      </c>
    </row>
    <row r="10" spans="1:34" x14ac:dyDescent="0.25">
      <c r="A10" s="11"/>
      <c r="B10" s="12"/>
      <c r="C10" s="13"/>
      <c r="D10" s="13"/>
      <c r="E10" s="13"/>
      <c r="F10" s="13"/>
      <c r="G10" s="13"/>
      <c r="H10" s="13"/>
      <c r="I10" s="13"/>
      <c r="J10" s="14"/>
      <c r="K10" s="14"/>
      <c r="L10" s="14"/>
      <c r="M10" s="14"/>
      <c r="N10" s="14"/>
      <c r="O10" s="14"/>
      <c r="P10" s="15"/>
      <c r="S10" s="11"/>
      <c r="T10" s="12"/>
      <c r="U10" s="13"/>
      <c r="V10" s="13"/>
      <c r="W10" s="13"/>
      <c r="X10" s="13"/>
      <c r="Y10" s="13"/>
      <c r="Z10" s="13"/>
      <c r="AA10" s="13"/>
      <c r="AB10" s="14"/>
      <c r="AC10" s="14"/>
      <c r="AD10" s="14"/>
      <c r="AE10" s="14"/>
      <c r="AF10" s="14"/>
      <c r="AG10" s="14"/>
      <c r="AH10" s="15"/>
    </row>
    <row r="11" spans="1:34" x14ac:dyDescent="0.25">
      <c r="A11" s="171" t="s">
        <v>8</v>
      </c>
      <c r="B11" s="171"/>
      <c r="C11" s="171"/>
      <c r="D11" s="171"/>
      <c r="E11" s="171"/>
      <c r="F11" s="171"/>
      <c r="G11" s="171"/>
      <c r="H11" s="171"/>
      <c r="I11" s="171"/>
      <c r="J11" s="171"/>
      <c r="K11" s="171"/>
      <c r="L11" s="171"/>
      <c r="M11" s="171"/>
      <c r="N11" s="171"/>
      <c r="O11" s="171"/>
      <c r="P11" s="171"/>
      <c r="S11" s="174" t="s">
        <v>8</v>
      </c>
      <c r="T11" s="174"/>
      <c r="U11" s="174"/>
      <c r="V11" s="174"/>
      <c r="W11" s="174"/>
      <c r="X11" s="174"/>
      <c r="Y11" s="174"/>
      <c r="Z11" s="174"/>
      <c r="AA11" s="174"/>
    </row>
    <row r="12" spans="1:34" ht="42.75" customHeight="1" x14ac:dyDescent="0.25">
      <c r="A12" s="172" t="s">
        <v>15</v>
      </c>
      <c r="B12" s="172"/>
      <c r="C12" s="172"/>
      <c r="D12" s="172"/>
      <c r="E12" s="172"/>
      <c r="F12" s="172"/>
      <c r="G12" s="172"/>
      <c r="H12" s="172"/>
      <c r="I12" s="172"/>
      <c r="J12" s="172"/>
      <c r="K12" s="172"/>
      <c r="L12" s="172"/>
      <c r="M12" s="172"/>
      <c r="N12" s="172"/>
      <c r="O12" s="172"/>
      <c r="P12" s="172"/>
      <c r="S12" s="172" t="s">
        <v>15</v>
      </c>
      <c r="T12" s="172"/>
      <c r="U12" s="172"/>
      <c r="V12" s="172"/>
      <c r="W12" s="172"/>
      <c r="X12" s="172"/>
      <c r="Y12" s="172"/>
      <c r="Z12" s="172"/>
      <c r="AA12" s="172"/>
      <c r="AB12" s="172"/>
      <c r="AC12" s="172"/>
      <c r="AD12" s="172"/>
      <c r="AE12" s="172"/>
      <c r="AF12" s="172"/>
      <c r="AG12" s="172"/>
      <c r="AH12" s="172"/>
    </row>
    <row r="13" spans="1:34" ht="44.25" customHeight="1" x14ac:dyDescent="0.25">
      <c r="A13" s="172" t="s">
        <v>16</v>
      </c>
      <c r="B13" s="172"/>
      <c r="C13" s="172"/>
      <c r="D13" s="172"/>
      <c r="E13" s="172"/>
      <c r="F13" s="172"/>
      <c r="G13" s="172"/>
      <c r="H13" s="172"/>
      <c r="I13" s="172"/>
      <c r="J13" s="172"/>
      <c r="K13" s="172"/>
      <c r="L13" s="172"/>
      <c r="M13" s="172"/>
      <c r="N13" s="172"/>
      <c r="O13" s="172"/>
      <c r="P13" s="172"/>
      <c r="S13" s="172" t="s">
        <v>16</v>
      </c>
      <c r="T13" s="172"/>
      <c r="U13" s="172"/>
      <c r="V13" s="172"/>
      <c r="W13" s="172"/>
      <c r="X13" s="172"/>
      <c r="Y13" s="172"/>
      <c r="Z13" s="172"/>
      <c r="AA13" s="172"/>
      <c r="AB13" s="172"/>
      <c r="AC13" s="172"/>
      <c r="AD13" s="172"/>
      <c r="AE13" s="172"/>
      <c r="AF13" s="172"/>
      <c r="AG13" s="172"/>
      <c r="AH13" s="172"/>
    </row>
    <row r="14" spans="1:34" ht="15" customHeight="1" x14ac:dyDescent="0.25">
      <c r="A14" s="172" t="s">
        <v>11</v>
      </c>
      <c r="B14" s="172"/>
      <c r="C14" s="172"/>
      <c r="D14" s="172"/>
      <c r="E14" s="172"/>
      <c r="F14" s="172"/>
      <c r="G14" s="172"/>
      <c r="H14" s="172"/>
      <c r="I14" s="172"/>
      <c r="J14" s="172"/>
      <c r="K14" s="172"/>
      <c r="L14" s="172"/>
      <c r="M14" s="172"/>
      <c r="N14" s="172"/>
      <c r="O14" s="172"/>
      <c r="P14" s="172"/>
      <c r="S14" s="172" t="s">
        <v>11</v>
      </c>
      <c r="T14" s="172"/>
      <c r="U14" s="172"/>
      <c r="V14" s="172"/>
      <c r="W14" s="172"/>
      <c r="X14" s="172"/>
      <c r="Y14" s="172"/>
      <c r="Z14" s="172"/>
      <c r="AA14" s="172"/>
      <c r="AB14" s="172"/>
      <c r="AC14" s="172"/>
      <c r="AD14" s="172"/>
      <c r="AE14" s="172"/>
      <c r="AF14" s="172"/>
      <c r="AG14" s="172"/>
      <c r="AH14" s="172"/>
    </row>
  </sheetData>
  <mergeCells count="9">
    <mergeCell ref="A11:P11"/>
    <mergeCell ref="A12:P12"/>
    <mergeCell ref="A13:P13"/>
    <mergeCell ref="A14:P14"/>
    <mergeCell ref="S8:S9"/>
    <mergeCell ref="S11:AA11"/>
    <mergeCell ref="S12:AH12"/>
    <mergeCell ref="S13:AH13"/>
    <mergeCell ref="S14:AH14"/>
  </mergeCells>
  <hyperlinks>
    <hyperlink ref="A1" location="Indice!A1" display="Indice" xr:uid="{676EA8EE-A160-4B2B-A027-F3742C5A3B04}"/>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25B7A-2CD3-4597-A2E4-F51E86F5D9C1}">
  <dimension ref="A1:X24"/>
  <sheetViews>
    <sheetView workbookViewId="0"/>
  </sheetViews>
  <sheetFormatPr baseColWidth="10" defaultRowHeight="15" x14ac:dyDescent="0.25"/>
  <cols>
    <col min="1" max="1" width="23.7109375" customWidth="1"/>
    <col min="4" max="4" width="16.42578125" customWidth="1"/>
    <col min="17" max="17" width="18.7109375" customWidth="1"/>
  </cols>
  <sheetData>
    <row r="1" spans="1:24" x14ac:dyDescent="0.25">
      <c r="A1" s="166" t="s">
        <v>278</v>
      </c>
    </row>
    <row r="3" spans="1:24" x14ac:dyDescent="0.25">
      <c r="A3" s="18" t="s">
        <v>115</v>
      </c>
      <c r="N3" s="18" t="s">
        <v>114</v>
      </c>
    </row>
    <row r="4" spans="1:24" x14ac:dyDescent="0.25">
      <c r="A4" s="17" t="s">
        <v>14</v>
      </c>
      <c r="N4" s="7" t="s">
        <v>17</v>
      </c>
    </row>
    <row r="6" spans="1:24" x14ac:dyDescent="0.25">
      <c r="A6" s="16"/>
      <c r="B6" s="3"/>
      <c r="C6" s="3"/>
      <c r="D6" s="3"/>
      <c r="E6" s="3" t="s">
        <v>0</v>
      </c>
      <c r="F6" s="3" t="s">
        <v>1</v>
      </c>
      <c r="G6" s="3" t="s">
        <v>2</v>
      </c>
      <c r="H6" s="3" t="s">
        <v>3</v>
      </c>
      <c r="I6" s="3" t="s">
        <v>4</v>
      </c>
      <c r="J6" s="3" t="s">
        <v>5</v>
      </c>
      <c r="K6" s="4">
        <v>2020</v>
      </c>
      <c r="N6" s="16"/>
      <c r="O6" s="3"/>
      <c r="P6" s="3"/>
      <c r="Q6" s="3"/>
      <c r="R6" s="3" t="s">
        <v>0</v>
      </c>
      <c r="S6" s="3" t="s">
        <v>1</v>
      </c>
      <c r="T6" s="3" t="s">
        <v>2</v>
      </c>
      <c r="U6" s="3" t="s">
        <v>3</v>
      </c>
      <c r="V6" s="3" t="s">
        <v>4</v>
      </c>
      <c r="W6" s="3" t="s">
        <v>5</v>
      </c>
      <c r="X6" s="4">
        <v>2020</v>
      </c>
    </row>
    <row r="7" spans="1:24" x14ac:dyDescent="0.25">
      <c r="A7" s="8"/>
      <c r="B7" s="6"/>
      <c r="C7" s="6"/>
      <c r="E7" s="5"/>
      <c r="F7" s="5"/>
      <c r="G7" s="5"/>
      <c r="H7" s="5"/>
      <c r="I7" s="5"/>
      <c r="J7" s="5"/>
      <c r="K7" s="9"/>
      <c r="N7" s="8"/>
      <c r="O7" s="6"/>
      <c r="P7" s="6"/>
      <c r="R7" s="5"/>
      <c r="S7" s="5"/>
      <c r="T7" s="5"/>
      <c r="U7" s="5"/>
      <c r="V7" s="5"/>
      <c r="W7" s="5"/>
      <c r="X7" s="9"/>
    </row>
    <row r="8" spans="1:24" x14ac:dyDescent="0.25">
      <c r="A8" s="19" t="s">
        <v>92</v>
      </c>
      <c r="B8" s="26" t="s">
        <v>51</v>
      </c>
      <c r="C8" s="26" t="s">
        <v>19</v>
      </c>
      <c r="D8" s="7" t="s">
        <v>6</v>
      </c>
      <c r="E8" s="27">
        <v>68.354157088755173</v>
      </c>
      <c r="F8" s="27">
        <v>64.520020097541078</v>
      </c>
      <c r="G8" s="27">
        <v>65.593160573181024</v>
      </c>
      <c r="H8" s="27">
        <v>66.351903486231848</v>
      </c>
      <c r="I8" s="27">
        <v>66.227587285982509</v>
      </c>
      <c r="J8" s="27">
        <v>66.75963158934249</v>
      </c>
      <c r="K8" s="28">
        <v>58.638951344480731</v>
      </c>
      <c r="N8" s="173" t="s">
        <v>96</v>
      </c>
      <c r="O8" s="26" t="s">
        <v>51</v>
      </c>
      <c r="P8" s="26" t="s">
        <v>19</v>
      </c>
      <c r="Q8" s="7" t="s">
        <v>6</v>
      </c>
      <c r="R8" s="29">
        <v>3498443</v>
      </c>
      <c r="S8" s="29">
        <v>3415806</v>
      </c>
      <c r="T8" s="29">
        <v>3551074</v>
      </c>
      <c r="U8" s="29">
        <v>3640928</v>
      </c>
      <c r="V8" s="29">
        <v>3707823</v>
      </c>
      <c r="W8" s="29">
        <v>3863466</v>
      </c>
      <c r="X8" s="33">
        <v>3671322</v>
      </c>
    </row>
    <row r="9" spans="1:24" x14ac:dyDescent="0.25">
      <c r="A9" s="8"/>
      <c r="B9" s="26"/>
      <c r="C9" s="26"/>
      <c r="D9" s="7" t="s">
        <v>7</v>
      </c>
      <c r="E9" s="27">
        <v>0.29532102587945969</v>
      </c>
      <c r="F9" s="27">
        <v>0.36991977527030107</v>
      </c>
      <c r="G9" s="27">
        <v>0.52312199636052881</v>
      </c>
      <c r="H9" s="27">
        <v>0.35150175020493363</v>
      </c>
      <c r="I9" s="27">
        <v>0.27103236636395611</v>
      </c>
      <c r="J9" s="27">
        <v>0.29439078196469481</v>
      </c>
      <c r="K9" s="28">
        <v>0.40714276774305042</v>
      </c>
      <c r="N9" s="173"/>
      <c r="O9" s="26"/>
      <c r="P9" s="26"/>
      <c r="Q9" s="7" t="s">
        <v>7</v>
      </c>
      <c r="R9" s="29">
        <v>37863.959288723461</v>
      </c>
      <c r="S9" s="29">
        <v>43990.400179989476</v>
      </c>
      <c r="T9" s="29">
        <v>120104.01468899178</v>
      </c>
      <c r="U9" s="29">
        <v>79391.924801043278</v>
      </c>
      <c r="V9" s="29">
        <v>42810.892281129527</v>
      </c>
      <c r="W9" s="29">
        <v>47465.003383374038</v>
      </c>
      <c r="X9" s="33">
        <v>62370.878958060835</v>
      </c>
    </row>
    <row r="10" spans="1:24" x14ac:dyDescent="0.25">
      <c r="A10" s="8"/>
      <c r="B10" s="26"/>
      <c r="C10" s="26" t="s">
        <v>21</v>
      </c>
      <c r="D10" s="7" t="s">
        <v>6</v>
      </c>
      <c r="E10" s="27">
        <v>41.093042853361631</v>
      </c>
      <c r="F10" s="27">
        <v>38.725383839590215</v>
      </c>
      <c r="G10" s="27">
        <v>40.880818680415601</v>
      </c>
      <c r="H10" s="27">
        <v>43.612354900210711</v>
      </c>
      <c r="I10" s="27">
        <v>45.056087913874102</v>
      </c>
      <c r="J10" s="27">
        <v>46.278846721425346</v>
      </c>
      <c r="K10" s="28">
        <v>41.397840755943626</v>
      </c>
      <c r="N10" s="8"/>
      <c r="O10" s="26"/>
      <c r="P10" s="26" t="s">
        <v>21</v>
      </c>
      <c r="Q10" s="7" t="s">
        <v>6</v>
      </c>
      <c r="R10" s="29">
        <v>2331888</v>
      </c>
      <c r="S10" s="29">
        <v>2334583</v>
      </c>
      <c r="T10" s="29">
        <v>2561866</v>
      </c>
      <c r="U10" s="29">
        <v>2800843</v>
      </c>
      <c r="V10" s="29">
        <v>2971531</v>
      </c>
      <c r="W10" s="29">
        <v>3128208</v>
      </c>
      <c r="X10" s="33">
        <v>3221036</v>
      </c>
    </row>
    <row r="11" spans="1:24" x14ac:dyDescent="0.25">
      <c r="A11" s="8"/>
      <c r="B11" s="26"/>
      <c r="C11" s="26"/>
      <c r="D11" s="7" t="s">
        <v>7</v>
      </c>
      <c r="E11" s="27">
        <v>0.305154691462028</v>
      </c>
      <c r="F11" s="27">
        <v>0.35673654795489729</v>
      </c>
      <c r="G11" s="27">
        <v>0.51761786995946257</v>
      </c>
      <c r="H11" s="27">
        <v>0.39705097038840781</v>
      </c>
      <c r="I11" s="27">
        <v>0.25639940187700466</v>
      </c>
      <c r="J11" s="27">
        <v>0.34051240432157714</v>
      </c>
      <c r="K11" s="28">
        <v>0.33049709449737946</v>
      </c>
      <c r="N11" s="8"/>
      <c r="O11" s="26"/>
      <c r="P11" s="26"/>
      <c r="Q11" s="7" t="s">
        <v>7</v>
      </c>
      <c r="R11" s="29">
        <v>29938.107106952779</v>
      </c>
      <c r="S11" s="29">
        <v>32966.368388958996</v>
      </c>
      <c r="T11" s="29">
        <v>77106.507287757559</v>
      </c>
      <c r="U11" s="29">
        <v>61227.169897722189</v>
      </c>
      <c r="V11" s="29">
        <v>38466.372859888092</v>
      </c>
      <c r="W11" s="29">
        <v>44602.502768971797</v>
      </c>
      <c r="X11" s="33">
        <v>44301.782570191033</v>
      </c>
    </row>
    <row r="12" spans="1:24" x14ac:dyDescent="0.25">
      <c r="A12" s="8"/>
      <c r="B12" s="26" t="s">
        <v>52</v>
      </c>
      <c r="C12" s="26" t="s">
        <v>19</v>
      </c>
      <c r="D12" s="7" t="s">
        <v>6</v>
      </c>
      <c r="E12" s="27">
        <v>67.769763683979178</v>
      </c>
      <c r="F12" s="27">
        <v>64.012738469769033</v>
      </c>
      <c r="G12" s="27">
        <v>65.913823931563996</v>
      </c>
      <c r="H12" s="27">
        <v>66.188682265376244</v>
      </c>
      <c r="I12" s="27">
        <v>65.893721120793714</v>
      </c>
      <c r="J12" s="27">
        <v>64.682567612746567</v>
      </c>
      <c r="K12" s="28">
        <v>56.260541331247559</v>
      </c>
      <c r="N12" s="8"/>
      <c r="O12" s="26" t="s">
        <v>52</v>
      </c>
      <c r="P12" s="26" t="s">
        <v>19</v>
      </c>
      <c r="Q12" s="7" t="s">
        <v>6</v>
      </c>
      <c r="R12" s="29">
        <v>547312</v>
      </c>
      <c r="S12" s="29">
        <v>531259</v>
      </c>
      <c r="T12" s="29">
        <v>564018</v>
      </c>
      <c r="U12" s="29">
        <v>578916</v>
      </c>
      <c r="V12" s="29">
        <v>581406</v>
      </c>
      <c r="W12" s="29">
        <v>588156</v>
      </c>
      <c r="X12" s="33">
        <v>487681</v>
      </c>
    </row>
    <row r="13" spans="1:24" x14ac:dyDescent="0.25">
      <c r="A13" s="8"/>
      <c r="B13" s="26"/>
      <c r="C13" s="26"/>
      <c r="D13" s="7" t="s">
        <v>7</v>
      </c>
      <c r="E13" s="27">
        <v>0.36569191343673929</v>
      </c>
      <c r="F13" s="27">
        <v>0.49483331599800495</v>
      </c>
      <c r="G13" s="27">
        <v>0.58294585987725034</v>
      </c>
      <c r="H13" s="27">
        <v>0.53428452193497422</v>
      </c>
      <c r="I13" s="27">
        <v>0.46393577193631769</v>
      </c>
      <c r="J13" s="27">
        <v>0.53337864240734301</v>
      </c>
      <c r="K13" s="28">
        <v>0.7055470152837483</v>
      </c>
      <c r="N13" s="8"/>
      <c r="O13" s="26"/>
      <c r="P13" s="26"/>
      <c r="Q13" s="7" t="s">
        <v>7</v>
      </c>
      <c r="R13" s="29">
        <v>6774.8649676111672</v>
      </c>
      <c r="S13" s="29">
        <v>18754.512981345601</v>
      </c>
      <c r="T13" s="29">
        <v>18087.289654725035</v>
      </c>
      <c r="U13" s="29">
        <v>15621.698893957651</v>
      </c>
      <c r="V13" s="29">
        <v>14910.755420562828</v>
      </c>
      <c r="W13" s="29">
        <v>17144.422119439427</v>
      </c>
      <c r="X13" s="33">
        <v>19419.092104593015</v>
      </c>
    </row>
    <row r="14" spans="1:24" x14ac:dyDescent="0.25">
      <c r="A14" s="8"/>
      <c r="B14" s="26"/>
      <c r="C14" s="26" t="s">
        <v>21</v>
      </c>
      <c r="D14" s="7" t="s">
        <v>6</v>
      </c>
      <c r="E14" s="27">
        <v>25.548801059218189</v>
      </c>
      <c r="F14" s="27">
        <v>25.729289348113792</v>
      </c>
      <c r="G14" s="27">
        <v>27.664828015949233</v>
      </c>
      <c r="H14" s="27">
        <v>29.113344899909855</v>
      </c>
      <c r="I14" s="27">
        <v>31.651755799040554</v>
      </c>
      <c r="J14" s="27">
        <v>32.108164475079079</v>
      </c>
      <c r="K14" s="28">
        <v>29.970296264863773</v>
      </c>
      <c r="N14" s="8"/>
      <c r="O14" s="26"/>
      <c r="P14" s="26" t="s">
        <v>21</v>
      </c>
      <c r="Q14" s="7" t="s">
        <v>6</v>
      </c>
      <c r="R14" s="29">
        <v>200682</v>
      </c>
      <c r="S14" s="29">
        <v>211909</v>
      </c>
      <c r="T14" s="29">
        <v>237079</v>
      </c>
      <c r="U14" s="29">
        <v>257072</v>
      </c>
      <c r="V14" s="29">
        <v>285295</v>
      </c>
      <c r="W14" s="29">
        <v>296822</v>
      </c>
      <c r="X14" s="33">
        <v>283219</v>
      </c>
    </row>
    <row r="15" spans="1:24" x14ac:dyDescent="0.25">
      <c r="A15" s="8"/>
      <c r="B15" s="26"/>
      <c r="C15" s="26"/>
      <c r="D15" s="7" t="s">
        <v>7</v>
      </c>
      <c r="E15" s="27">
        <v>0.44736782210911863</v>
      </c>
      <c r="F15" s="27">
        <v>0.62375315329316094</v>
      </c>
      <c r="G15" s="27">
        <v>0.54893297138461483</v>
      </c>
      <c r="H15" s="27">
        <v>0.49539295090173058</v>
      </c>
      <c r="I15" s="27">
        <v>0.50967365580636492</v>
      </c>
      <c r="J15" s="27">
        <v>0.52281060528113532</v>
      </c>
      <c r="K15" s="28">
        <v>0.65071970902363818</v>
      </c>
      <c r="N15" s="8"/>
      <c r="O15" s="26"/>
      <c r="P15" s="26"/>
      <c r="Q15" s="7" t="s">
        <v>7</v>
      </c>
      <c r="R15" s="29">
        <v>4821.5853146067775</v>
      </c>
      <c r="S15" s="29">
        <v>11659.742270627614</v>
      </c>
      <c r="T15" s="29">
        <v>8212.8960588821883</v>
      </c>
      <c r="U15" s="29">
        <v>7955.9900109994287</v>
      </c>
      <c r="V15" s="29">
        <v>9629.9712867536437</v>
      </c>
      <c r="W15" s="29">
        <v>10181.694281311693</v>
      </c>
      <c r="X15" s="33">
        <v>11482.24094707417</v>
      </c>
    </row>
    <row r="16" spans="1:24" x14ac:dyDescent="0.25">
      <c r="A16" s="30"/>
      <c r="B16" s="18" t="s">
        <v>20</v>
      </c>
      <c r="C16" s="18" t="s">
        <v>19</v>
      </c>
      <c r="D16" s="7" t="s">
        <v>6</v>
      </c>
      <c r="E16" s="21">
        <f>+'16'!E72</f>
        <v>68.274511206911967</v>
      </c>
      <c r="F16" s="21">
        <f>+'16'!F72</f>
        <v>64.451274283744553</v>
      </c>
      <c r="G16" s="21">
        <f>+'16'!G72</f>
        <v>65.636926333727672</v>
      </c>
      <c r="H16" s="21">
        <f>+'16'!H72</f>
        <v>66.329463709604525</v>
      </c>
      <c r="I16" s="21">
        <f>+'16'!I72</f>
        <v>66.182133567825815</v>
      </c>
      <c r="J16" s="21">
        <f>+'16'!J72</f>
        <v>66.477590654715016</v>
      </c>
      <c r="K16" s="28">
        <f>+'16'!K72</f>
        <v>58.349704863505423</v>
      </c>
      <c r="N16" s="30"/>
      <c r="O16" s="18" t="s">
        <v>20</v>
      </c>
      <c r="P16" s="18" t="s">
        <v>19</v>
      </c>
      <c r="Q16" s="7" t="s">
        <v>6</v>
      </c>
      <c r="R16" s="29">
        <f>+'16'!S72</f>
        <v>4045755</v>
      </c>
      <c r="S16" s="29">
        <f>+'16'!T72</f>
        <v>3947065</v>
      </c>
      <c r="T16" s="29">
        <f>+'16'!U72</f>
        <v>4115092</v>
      </c>
      <c r="U16" s="29">
        <f>+'16'!V72</f>
        <v>4219844</v>
      </c>
      <c r="V16" s="29">
        <f>+'16'!W72</f>
        <v>4289229</v>
      </c>
      <c r="W16" s="29">
        <f>+'16'!X72</f>
        <v>4451622</v>
      </c>
      <c r="X16" s="33">
        <f>+'16'!Y72</f>
        <v>4159003</v>
      </c>
    </row>
    <row r="17" spans="1:24" x14ac:dyDescent="0.25">
      <c r="A17" s="19"/>
      <c r="B17" s="18"/>
      <c r="C17" s="18"/>
      <c r="D17" s="7" t="s">
        <v>7</v>
      </c>
      <c r="E17" s="21">
        <f>+'16'!E73</f>
        <v>0.25990824457318679</v>
      </c>
      <c r="F17" s="21">
        <f>+'16'!F73</f>
        <v>0.32667934704332746</v>
      </c>
      <c r="G17" s="21">
        <f>+'16'!G73</f>
        <v>0.45839829841723168</v>
      </c>
      <c r="H17" s="21">
        <f>+'16'!H73</f>
        <v>0.311963449539991</v>
      </c>
      <c r="I17" s="21">
        <f>+'16'!I73</f>
        <v>0.24250755107606492</v>
      </c>
      <c r="J17" s="21">
        <f>+'16'!J73</f>
        <v>0.26531008233852404</v>
      </c>
      <c r="K17" s="28">
        <f>+'16'!K73</f>
        <v>0.36869776954357453</v>
      </c>
      <c r="N17" s="19"/>
      <c r="O17" s="18"/>
      <c r="P17" s="18"/>
      <c r="Q17" s="7" t="s">
        <v>7</v>
      </c>
      <c r="R17" s="29">
        <f>+'16'!S73</f>
        <v>38465.196403339396</v>
      </c>
      <c r="S17" s="29">
        <f>+'16'!T73</f>
        <v>47821.40802154487</v>
      </c>
      <c r="T17" s="29">
        <f>+'16'!U73</f>
        <v>121458.32368128364</v>
      </c>
      <c r="U17" s="29">
        <f>+'16'!V73</f>
        <v>80801.956844794229</v>
      </c>
      <c r="V17" s="29">
        <f>+'16'!W73</f>
        <v>45333.245252444933</v>
      </c>
      <c r="W17" s="29">
        <f>+'16'!X73</f>
        <v>50466.402249350343</v>
      </c>
      <c r="X17" s="33">
        <f>+'16'!Y73</f>
        <v>65324.020698114895</v>
      </c>
    </row>
    <row r="18" spans="1:24" x14ac:dyDescent="0.25">
      <c r="A18" s="19"/>
      <c r="B18" s="18"/>
      <c r="C18" s="18" t="s">
        <v>21</v>
      </c>
      <c r="D18" s="7" t="s">
        <v>6</v>
      </c>
      <c r="E18" s="21">
        <f>+'16'!E74</f>
        <v>39.203026436428075</v>
      </c>
      <c r="F18" s="21">
        <f>+'16'!F74</f>
        <v>37.163292796296652</v>
      </c>
      <c r="G18" s="21">
        <f>+'16'!G74</f>
        <v>39.290943856082542</v>
      </c>
      <c r="H18" s="21">
        <f>+'16'!H74</f>
        <v>41.859795628719297</v>
      </c>
      <c r="I18" s="21">
        <f>+'16'!I74</f>
        <v>43.444400601984547</v>
      </c>
      <c r="J18" s="21">
        <f>+'16'!J74</f>
        <v>44.573987681549568</v>
      </c>
      <c r="K18" s="28">
        <f>+'16'!K74</f>
        <v>40.160228108165718</v>
      </c>
      <c r="N18" s="19"/>
      <c r="O18" s="18"/>
      <c r="P18" s="18" t="s">
        <v>21</v>
      </c>
      <c r="Q18" s="7" t="s">
        <v>6</v>
      </c>
      <c r="R18" s="29">
        <f>+'16'!S74</f>
        <v>2532570</v>
      </c>
      <c r="S18" s="29">
        <f>+'16'!T74</f>
        <v>2546492</v>
      </c>
      <c r="T18" s="29">
        <f>+'16'!U74</f>
        <v>2798945</v>
      </c>
      <c r="U18" s="29">
        <f>+'16'!V74</f>
        <v>3057915</v>
      </c>
      <c r="V18" s="29">
        <f>+'16'!W74</f>
        <v>3256826</v>
      </c>
      <c r="W18" s="29">
        <f>+'16'!X74</f>
        <v>3425030</v>
      </c>
      <c r="X18" s="33">
        <f>+'16'!Y74</f>
        <v>3504255</v>
      </c>
    </row>
    <row r="19" spans="1:24" x14ac:dyDescent="0.25">
      <c r="A19" s="19"/>
      <c r="B19" s="18"/>
      <c r="C19" s="18"/>
      <c r="D19" s="7" t="s">
        <v>7</v>
      </c>
      <c r="E19" s="21">
        <f>+'16'!E75</f>
        <v>0.27574171108473522</v>
      </c>
      <c r="F19" s="21">
        <f>+'16'!F75</f>
        <v>0.32059444773217427</v>
      </c>
      <c r="G19" s="21">
        <f>+'16'!G75</f>
        <v>0.45397061798877741</v>
      </c>
      <c r="H19" s="21">
        <f>+'16'!H75</f>
        <v>0.35881538936150897</v>
      </c>
      <c r="I19" s="21">
        <f>+'16'!I75</f>
        <v>0.23544811299946927</v>
      </c>
      <c r="J19" s="21">
        <f>+'16'!J75</f>
        <v>0.31300489614650184</v>
      </c>
      <c r="K19" s="28">
        <f>+'16'!K75</f>
        <v>0.30189733341580455</v>
      </c>
      <c r="N19" s="19"/>
      <c r="O19" s="18"/>
      <c r="P19" s="18"/>
      <c r="Q19" s="7" t="s">
        <v>7</v>
      </c>
      <c r="R19" s="29">
        <f>+'16'!S75</f>
        <v>30323.884020577043</v>
      </c>
      <c r="S19" s="29">
        <f>+'16'!T75</f>
        <v>34967.571184942411</v>
      </c>
      <c r="T19" s="29">
        <f>+'16'!U75</f>
        <v>77542.666499102357</v>
      </c>
      <c r="U19" s="29">
        <f>+'16'!V75</f>
        <v>61709.194717964521</v>
      </c>
      <c r="V19" s="29">
        <f>+'16'!W75</f>
        <v>39653.476366891664</v>
      </c>
      <c r="W19" s="29">
        <f>+'16'!X75</f>
        <v>45749.865045639548</v>
      </c>
      <c r="X19" s="33">
        <f>+'16'!Y75</f>
        <v>45765.596205699643</v>
      </c>
    </row>
    <row r="20" spans="1:24" x14ac:dyDescent="0.25">
      <c r="A20" s="11"/>
      <c r="B20" s="25"/>
      <c r="C20" s="25"/>
      <c r="D20" s="12"/>
      <c r="E20" s="14"/>
      <c r="F20" s="14"/>
      <c r="G20" s="14"/>
      <c r="H20" s="14"/>
      <c r="I20" s="14"/>
      <c r="J20" s="14"/>
      <c r="K20" s="15"/>
      <c r="N20" s="11"/>
      <c r="O20" s="25"/>
      <c r="P20" s="25"/>
      <c r="Q20" s="12"/>
      <c r="R20" s="14"/>
      <c r="S20" s="14"/>
      <c r="T20" s="14"/>
      <c r="U20" s="14"/>
      <c r="V20" s="14"/>
      <c r="W20" s="14"/>
      <c r="X20" s="15"/>
    </row>
    <row r="21" spans="1:24" x14ac:dyDescent="0.25">
      <c r="A21" s="174" t="s">
        <v>8</v>
      </c>
      <c r="B21" s="174"/>
      <c r="C21" s="174"/>
      <c r="N21" s="174" t="s">
        <v>8</v>
      </c>
      <c r="O21" s="174"/>
      <c r="P21" s="174"/>
    </row>
    <row r="22" spans="1:24" ht="51.75" customHeight="1" x14ac:dyDescent="0.25">
      <c r="A22" s="172" t="s">
        <v>15</v>
      </c>
      <c r="B22" s="172"/>
      <c r="C22" s="172"/>
      <c r="D22" s="172"/>
      <c r="E22" s="172"/>
      <c r="F22" s="172"/>
      <c r="G22" s="172"/>
      <c r="H22" s="172"/>
      <c r="I22" s="172"/>
      <c r="J22" s="172"/>
      <c r="N22" s="172" t="s">
        <v>15</v>
      </c>
      <c r="O22" s="172"/>
      <c r="P22" s="172"/>
      <c r="Q22" s="172"/>
      <c r="R22" s="172"/>
      <c r="S22" s="172"/>
      <c r="T22" s="172"/>
      <c r="U22" s="172"/>
      <c r="V22" s="172"/>
      <c r="W22" s="172"/>
    </row>
    <row r="23" spans="1:24" ht="66" customHeight="1" x14ac:dyDescent="0.25">
      <c r="A23" s="172" t="s">
        <v>16</v>
      </c>
      <c r="B23" s="172"/>
      <c r="C23" s="172"/>
      <c r="D23" s="172"/>
      <c r="E23" s="172"/>
      <c r="F23" s="172"/>
      <c r="G23" s="172"/>
      <c r="H23" s="172"/>
      <c r="I23" s="172"/>
      <c r="J23" s="172"/>
      <c r="N23" s="172" t="s">
        <v>16</v>
      </c>
      <c r="O23" s="172"/>
      <c r="P23" s="172"/>
      <c r="Q23" s="172"/>
      <c r="R23" s="172"/>
      <c r="S23" s="172"/>
      <c r="T23" s="172"/>
      <c r="U23" s="172"/>
      <c r="V23" s="172"/>
      <c r="W23" s="172"/>
    </row>
    <row r="24" spans="1:24" x14ac:dyDescent="0.25">
      <c r="A24" s="172" t="s">
        <v>11</v>
      </c>
      <c r="B24" s="172"/>
      <c r="C24" s="172"/>
      <c r="D24" s="172"/>
      <c r="E24" s="172"/>
      <c r="F24" s="172"/>
      <c r="G24" s="172"/>
      <c r="H24" s="172"/>
      <c r="I24" s="172"/>
      <c r="J24" s="172"/>
      <c r="N24" s="172" t="s">
        <v>11</v>
      </c>
      <c r="O24" s="172"/>
      <c r="P24" s="172"/>
      <c r="Q24" s="172"/>
      <c r="R24" s="172"/>
      <c r="S24" s="172"/>
      <c r="T24" s="172"/>
      <c r="U24" s="172"/>
      <c r="V24" s="172"/>
      <c r="W24" s="172"/>
    </row>
  </sheetData>
  <mergeCells count="9">
    <mergeCell ref="A24:J24"/>
    <mergeCell ref="N24:W24"/>
    <mergeCell ref="N8:N9"/>
    <mergeCell ref="A21:C21"/>
    <mergeCell ref="N21:P21"/>
    <mergeCell ref="A22:J22"/>
    <mergeCell ref="N22:W22"/>
    <mergeCell ref="A23:J23"/>
    <mergeCell ref="N23:W23"/>
  </mergeCells>
  <hyperlinks>
    <hyperlink ref="A1" location="Indice!A1" display="Indice" xr:uid="{7B1E7273-0785-4FE9-9A21-AD2C5A125857}"/>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09711-47AE-4A44-98EC-0FA0A6AA281E}">
  <dimension ref="A1:W35"/>
  <sheetViews>
    <sheetView workbookViewId="0"/>
  </sheetViews>
  <sheetFormatPr baseColWidth="10" defaultRowHeight="15" x14ac:dyDescent="0.25"/>
  <cols>
    <col min="1" max="1" width="24.140625" customWidth="1"/>
    <col min="3" max="3" width="14" customWidth="1"/>
    <col min="14" max="14" width="16" customWidth="1"/>
    <col min="16" max="16" width="16.7109375" customWidth="1"/>
  </cols>
  <sheetData>
    <row r="1" spans="1:23" x14ac:dyDescent="0.25">
      <c r="A1" s="166" t="s">
        <v>278</v>
      </c>
    </row>
    <row r="3" spans="1:23" x14ac:dyDescent="0.25">
      <c r="A3" s="18" t="s">
        <v>116</v>
      </c>
      <c r="N3" s="18" t="s">
        <v>267</v>
      </c>
    </row>
    <row r="4" spans="1:23" x14ac:dyDescent="0.25">
      <c r="A4" s="17" t="s">
        <v>14</v>
      </c>
      <c r="N4" s="7" t="s">
        <v>17</v>
      </c>
    </row>
    <row r="6" spans="1:23" x14ac:dyDescent="0.25">
      <c r="A6" s="1"/>
      <c r="B6" s="2"/>
      <c r="C6" s="2"/>
      <c r="D6" s="53">
        <v>2006</v>
      </c>
      <c r="E6" s="53">
        <v>2009</v>
      </c>
      <c r="F6" s="53">
        <v>2011</v>
      </c>
      <c r="G6" s="53">
        <v>2013</v>
      </c>
      <c r="H6" s="53">
        <v>2015</v>
      </c>
      <c r="I6" s="53">
        <v>2017</v>
      </c>
      <c r="J6" s="54">
        <v>2020</v>
      </c>
      <c r="N6" s="1"/>
      <c r="O6" s="2"/>
      <c r="P6" s="2"/>
      <c r="Q6" s="53">
        <v>2006</v>
      </c>
      <c r="R6" s="53">
        <v>2009</v>
      </c>
      <c r="S6" s="53">
        <v>2011</v>
      </c>
      <c r="T6" s="53">
        <v>2013</v>
      </c>
      <c r="U6" s="53">
        <v>2015</v>
      </c>
      <c r="V6" s="53">
        <v>2017</v>
      </c>
      <c r="W6" s="54">
        <v>2020</v>
      </c>
    </row>
    <row r="7" spans="1:23" x14ac:dyDescent="0.25">
      <c r="A7" s="8"/>
      <c r="B7" s="6"/>
      <c r="C7" s="6"/>
      <c r="D7" s="6"/>
      <c r="E7" s="6"/>
      <c r="F7" s="6"/>
      <c r="G7" s="6"/>
      <c r="H7" s="7"/>
      <c r="I7" s="7"/>
      <c r="J7" s="34"/>
      <c r="N7" s="8"/>
      <c r="O7" s="6"/>
      <c r="P7" s="6"/>
      <c r="Q7" s="6"/>
      <c r="R7" s="6"/>
      <c r="S7" s="6"/>
      <c r="T7" s="6"/>
      <c r="U7" s="7"/>
      <c r="V7" s="7"/>
      <c r="W7" s="34"/>
    </row>
    <row r="8" spans="1:23" ht="15" customHeight="1" x14ac:dyDescent="0.25">
      <c r="A8" s="35" t="s">
        <v>92</v>
      </c>
      <c r="B8" s="86" t="s">
        <v>59</v>
      </c>
      <c r="C8" s="42" t="s">
        <v>23</v>
      </c>
      <c r="D8" s="27">
        <v>29.399784638081755</v>
      </c>
      <c r="E8" s="27">
        <v>22.09406554887736</v>
      </c>
      <c r="F8" s="27">
        <v>26.189574326354148</v>
      </c>
      <c r="G8" s="27">
        <v>26.071978718997567</v>
      </c>
      <c r="H8" s="27">
        <v>25.103104108471168</v>
      </c>
      <c r="I8" s="27">
        <v>23.725821844238666</v>
      </c>
      <c r="J8" s="39">
        <v>19.504859204620249</v>
      </c>
      <c r="N8" s="175" t="s">
        <v>96</v>
      </c>
      <c r="O8" s="86" t="s">
        <v>59</v>
      </c>
      <c r="P8" s="42" t="s">
        <v>23</v>
      </c>
      <c r="Q8" s="29">
        <v>346744</v>
      </c>
      <c r="R8" s="29">
        <v>264230</v>
      </c>
      <c r="S8" s="29">
        <v>320816</v>
      </c>
      <c r="T8" s="29">
        <v>322258</v>
      </c>
      <c r="U8" s="29">
        <v>319924</v>
      </c>
      <c r="V8" s="29">
        <v>309021</v>
      </c>
      <c r="W8" s="40">
        <v>263158</v>
      </c>
    </row>
    <row r="9" spans="1:23" x14ac:dyDescent="0.25">
      <c r="A9" s="35"/>
      <c r="B9" s="86"/>
      <c r="C9" s="43" t="s">
        <v>24</v>
      </c>
      <c r="D9" s="27">
        <v>0.45628640538388132</v>
      </c>
      <c r="E9" s="27">
        <v>0.47011836483199659</v>
      </c>
      <c r="F9" s="27">
        <v>0.87476911125308177</v>
      </c>
      <c r="G9" s="27">
        <v>0.67604529567113425</v>
      </c>
      <c r="H9" s="27">
        <v>0.42555590301158769</v>
      </c>
      <c r="I9" s="27">
        <v>0.44923185226525675</v>
      </c>
      <c r="J9" s="39">
        <v>0.5062454958447683</v>
      </c>
      <c r="N9" s="175"/>
      <c r="O9" s="86"/>
      <c r="P9" s="43" t="s">
        <v>24</v>
      </c>
      <c r="Q9" s="29">
        <v>9401.7980438207596</v>
      </c>
      <c r="R9" s="29">
        <v>9077.4438798937463</v>
      </c>
      <c r="S9" s="29">
        <v>18114.330280700069</v>
      </c>
      <c r="T9" s="29">
        <v>12494.346584971272</v>
      </c>
      <c r="U9" s="29">
        <v>8428.0848899698794</v>
      </c>
      <c r="V9" s="29">
        <v>9073.8552989507007</v>
      </c>
      <c r="W9" s="40">
        <v>9255.3778328600929</v>
      </c>
    </row>
    <row r="10" spans="1:23" x14ac:dyDescent="0.25">
      <c r="A10" s="35"/>
      <c r="B10" s="86" t="s">
        <v>60</v>
      </c>
      <c r="C10" s="42" t="s">
        <v>23</v>
      </c>
      <c r="D10" s="27">
        <v>39.417354474370114</v>
      </c>
      <c r="E10" s="27">
        <v>35.851173955024443</v>
      </c>
      <c r="F10" s="27">
        <v>36.653467246394513</v>
      </c>
      <c r="G10" s="27">
        <v>38.169916747735371</v>
      </c>
      <c r="H10" s="27">
        <v>37.668246407282801</v>
      </c>
      <c r="I10" s="27">
        <v>37.232876970784083</v>
      </c>
      <c r="J10" s="39">
        <v>28.280157911368875</v>
      </c>
      <c r="N10" s="35"/>
      <c r="O10" s="86" t="s">
        <v>60</v>
      </c>
      <c r="P10" s="42" t="s">
        <v>23</v>
      </c>
      <c r="Q10" s="29">
        <v>508137</v>
      </c>
      <c r="R10" s="29">
        <v>514991</v>
      </c>
      <c r="S10" s="29">
        <v>504285</v>
      </c>
      <c r="T10" s="29">
        <v>546560</v>
      </c>
      <c r="U10" s="29">
        <v>560586</v>
      </c>
      <c r="V10" s="29">
        <v>552556</v>
      </c>
      <c r="W10" s="40">
        <v>486835</v>
      </c>
    </row>
    <row r="11" spans="1:23" x14ac:dyDescent="0.25">
      <c r="A11" s="35"/>
      <c r="B11" s="86"/>
      <c r="C11" s="43" t="s">
        <v>24</v>
      </c>
      <c r="D11" s="27">
        <v>0.4457279557611572</v>
      </c>
      <c r="E11" s="27">
        <v>0.39168422197421598</v>
      </c>
      <c r="F11" s="27">
        <v>0.66454017804699905</v>
      </c>
      <c r="G11" s="27">
        <v>0.43417861651589162</v>
      </c>
      <c r="H11" s="27">
        <v>0.34379621130359656</v>
      </c>
      <c r="I11" s="27">
        <v>0.39892903829419413</v>
      </c>
      <c r="J11" s="39">
        <v>0.42214940181052779</v>
      </c>
      <c r="N11" s="35"/>
      <c r="O11" s="86"/>
      <c r="P11" s="43" t="s">
        <v>24</v>
      </c>
      <c r="Q11" s="29">
        <v>13691.021600374355</v>
      </c>
      <c r="R11" s="29">
        <v>13073.93231006972</v>
      </c>
      <c r="S11" s="29">
        <v>19201.696279196203</v>
      </c>
      <c r="T11" s="29">
        <v>13888.264509958412</v>
      </c>
      <c r="U11" s="29">
        <v>11773.002627864458</v>
      </c>
      <c r="V11" s="29">
        <v>12219.957701896288</v>
      </c>
      <c r="W11" s="40">
        <v>12654.776286366192</v>
      </c>
    </row>
    <row r="12" spans="1:23" x14ac:dyDescent="0.25">
      <c r="A12" s="35"/>
      <c r="B12" s="86" t="s">
        <v>61</v>
      </c>
      <c r="C12" s="42" t="s">
        <v>23</v>
      </c>
      <c r="D12" s="27">
        <v>44.256318890191991</v>
      </c>
      <c r="E12" s="27">
        <v>40.943270341139147</v>
      </c>
      <c r="F12" s="27">
        <v>43.098997302316775</v>
      </c>
      <c r="G12" s="27">
        <v>43.01079190939987</v>
      </c>
      <c r="H12" s="27">
        <v>43.849102532399016</v>
      </c>
      <c r="I12" s="27">
        <v>43.061038898713178</v>
      </c>
      <c r="J12" s="39">
        <v>36.622082266914553</v>
      </c>
      <c r="N12" s="35"/>
      <c r="O12" s="86" t="s">
        <v>61</v>
      </c>
      <c r="P12" s="42" t="s">
        <v>23</v>
      </c>
      <c r="Q12" s="29">
        <v>581509</v>
      </c>
      <c r="R12" s="29">
        <v>535730</v>
      </c>
      <c r="S12" s="29">
        <v>623555</v>
      </c>
      <c r="T12" s="29">
        <v>613164</v>
      </c>
      <c r="U12" s="29">
        <v>657858</v>
      </c>
      <c r="V12" s="29">
        <v>708848</v>
      </c>
      <c r="W12" s="40">
        <v>648476</v>
      </c>
    </row>
    <row r="13" spans="1:23" x14ac:dyDescent="0.25">
      <c r="A13" s="35"/>
      <c r="B13" s="86"/>
      <c r="C13" s="43" t="s">
        <v>24</v>
      </c>
      <c r="D13" s="27">
        <v>0.43052776532837245</v>
      </c>
      <c r="E13" s="27">
        <v>0.46728099274009488</v>
      </c>
      <c r="F13" s="27">
        <v>0.56215245382140966</v>
      </c>
      <c r="G13" s="27">
        <v>0.74713689669072425</v>
      </c>
      <c r="H13" s="27">
        <v>0.46346573289268733</v>
      </c>
      <c r="I13" s="27">
        <v>0.43402511440912067</v>
      </c>
      <c r="J13" s="39">
        <v>0.44468451671391035</v>
      </c>
      <c r="N13" s="35"/>
      <c r="O13" s="86"/>
      <c r="P13" s="43" t="s">
        <v>24</v>
      </c>
      <c r="Q13" s="29">
        <v>15247.375973090595</v>
      </c>
      <c r="R13" s="29">
        <v>13484.984307422255</v>
      </c>
      <c r="S13" s="29">
        <v>23150.863751955738</v>
      </c>
      <c r="T13" s="29">
        <v>19648.907641564027</v>
      </c>
      <c r="U13" s="29">
        <v>13898.133755857209</v>
      </c>
      <c r="V13" s="29">
        <v>15762.23788495951</v>
      </c>
      <c r="W13" s="40">
        <v>14712.474069264712</v>
      </c>
    </row>
    <row r="14" spans="1:23" x14ac:dyDescent="0.25">
      <c r="A14" s="35"/>
      <c r="B14" s="86" t="s">
        <v>62</v>
      </c>
      <c r="C14" s="42" t="s">
        <v>23</v>
      </c>
      <c r="D14" s="27">
        <v>49.922067015520419</v>
      </c>
      <c r="E14" s="27">
        <v>47.549486137151526</v>
      </c>
      <c r="F14" s="27">
        <v>48.902806299014422</v>
      </c>
      <c r="G14" s="27">
        <v>48.828348806322573</v>
      </c>
      <c r="H14" s="27">
        <v>49.808653187945687</v>
      </c>
      <c r="I14" s="27">
        <v>50.905539365102484</v>
      </c>
      <c r="J14" s="39">
        <v>41.095711537651134</v>
      </c>
      <c r="N14" s="35"/>
      <c r="O14" s="86" t="s">
        <v>62</v>
      </c>
      <c r="P14" s="42" t="s">
        <v>23</v>
      </c>
      <c r="Q14" s="29">
        <v>656271</v>
      </c>
      <c r="R14" s="29">
        <v>650001</v>
      </c>
      <c r="S14" s="29">
        <v>683939</v>
      </c>
      <c r="T14" s="29">
        <v>744854</v>
      </c>
      <c r="U14" s="29">
        <v>739268</v>
      </c>
      <c r="V14" s="29">
        <v>776086</v>
      </c>
      <c r="W14" s="40">
        <v>692390</v>
      </c>
    </row>
    <row r="15" spans="1:23" x14ac:dyDescent="0.25">
      <c r="A15" s="35"/>
      <c r="B15" s="86"/>
      <c r="C15" s="43" t="s">
        <v>24</v>
      </c>
      <c r="D15" s="27">
        <v>0.4553711830104461</v>
      </c>
      <c r="E15" s="27">
        <v>0.48235416909958556</v>
      </c>
      <c r="F15" s="27">
        <v>0.67146488175547236</v>
      </c>
      <c r="G15" s="27">
        <v>0.6490858594448472</v>
      </c>
      <c r="H15" s="27">
        <v>0.39787176377061878</v>
      </c>
      <c r="I15" s="27">
        <v>0.42177452094412432</v>
      </c>
      <c r="J15" s="39">
        <v>0.47674419481714936</v>
      </c>
      <c r="N15" s="35"/>
      <c r="O15" s="86"/>
      <c r="P15" s="43" t="s">
        <v>24</v>
      </c>
      <c r="Q15" s="29">
        <v>14905.962452023048</v>
      </c>
      <c r="R15" s="29">
        <v>17018.96045497018</v>
      </c>
      <c r="S15" s="29">
        <v>29878.983916302106</v>
      </c>
      <c r="T15" s="29">
        <v>32282.383365361144</v>
      </c>
      <c r="U15" s="29">
        <v>15093.352259968564</v>
      </c>
      <c r="V15" s="29">
        <v>17561.43413692413</v>
      </c>
      <c r="W15" s="40">
        <v>16024.46156264731</v>
      </c>
    </row>
    <row r="16" spans="1:23" x14ac:dyDescent="0.25">
      <c r="A16" s="35"/>
      <c r="B16" s="86" t="s">
        <v>63</v>
      </c>
      <c r="C16" s="42" t="s">
        <v>23</v>
      </c>
      <c r="D16" s="27">
        <v>52.451140526945096</v>
      </c>
      <c r="E16" s="27">
        <v>49.086339850263712</v>
      </c>
      <c r="F16" s="27">
        <v>51.32296632878468</v>
      </c>
      <c r="G16" s="27">
        <v>52.634792913911063</v>
      </c>
      <c r="H16" s="27">
        <v>54.313355554014045</v>
      </c>
      <c r="I16" s="27">
        <v>54.726973201887162</v>
      </c>
      <c r="J16" s="39">
        <v>46.292204724324712</v>
      </c>
      <c r="N16" s="35"/>
      <c r="O16" s="86" t="s">
        <v>63</v>
      </c>
      <c r="P16" s="42" t="s">
        <v>23</v>
      </c>
      <c r="Q16" s="29">
        <v>656693</v>
      </c>
      <c r="R16" s="29">
        <v>664685</v>
      </c>
      <c r="S16" s="29">
        <v>750215</v>
      </c>
      <c r="T16" s="29">
        <v>755923</v>
      </c>
      <c r="U16" s="29">
        <v>790803</v>
      </c>
      <c r="V16" s="29">
        <v>824863</v>
      </c>
      <c r="W16" s="40">
        <v>860286</v>
      </c>
    </row>
    <row r="17" spans="1:23" x14ac:dyDescent="0.25">
      <c r="A17" s="35"/>
      <c r="B17" s="86"/>
      <c r="C17" s="43" t="s">
        <v>24</v>
      </c>
      <c r="D17" s="27">
        <v>0.53144532598053029</v>
      </c>
      <c r="E17" s="27">
        <v>0.48912149361634916</v>
      </c>
      <c r="F17" s="27">
        <v>1.0183111385324379</v>
      </c>
      <c r="G17" s="27">
        <v>0.50356000668428524</v>
      </c>
      <c r="H17" s="27">
        <v>0.4536501399556539</v>
      </c>
      <c r="I17" s="27">
        <v>0.45076857992264768</v>
      </c>
      <c r="J17" s="39">
        <v>0.41209848179553055</v>
      </c>
      <c r="N17" s="35"/>
      <c r="O17" s="86"/>
      <c r="P17" s="43" t="s">
        <v>24</v>
      </c>
      <c r="Q17" s="29">
        <v>16362.149758300813</v>
      </c>
      <c r="R17" s="29">
        <v>16359.229728402635</v>
      </c>
      <c r="S17" s="29">
        <v>39404.635354357466</v>
      </c>
      <c r="T17" s="29">
        <v>20234.941247216771</v>
      </c>
      <c r="U17" s="29">
        <v>16668.893240484464</v>
      </c>
      <c r="V17" s="29">
        <v>17641.597654456262</v>
      </c>
      <c r="W17" s="40">
        <v>18218.260761118898</v>
      </c>
    </row>
    <row r="18" spans="1:23" x14ac:dyDescent="0.25">
      <c r="A18" s="35"/>
      <c r="B18" s="86" t="s">
        <v>64</v>
      </c>
      <c r="C18" s="42" t="s">
        <v>23</v>
      </c>
      <c r="D18" s="27">
        <v>56.945846466826296</v>
      </c>
      <c r="E18" s="27">
        <v>54.445428301656641</v>
      </c>
      <c r="F18" s="27">
        <v>54.311829334495975</v>
      </c>
      <c r="G18" s="27">
        <v>57.735915463451015</v>
      </c>
      <c r="H18" s="27">
        <v>58.591391636935988</v>
      </c>
      <c r="I18" s="27">
        <v>59.518657028650146</v>
      </c>
      <c r="J18" s="39">
        <v>51.776107097441347</v>
      </c>
      <c r="N18" s="35"/>
      <c r="O18" s="86" t="s">
        <v>64</v>
      </c>
      <c r="P18" s="42" t="s">
        <v>23</v>
      </c>
      <c r="Q18" s="29">
        <v>736746</v>
      </c>
      <c r="R18" s="29">
        <v>723093</v>
      </c>
      <c r="S18" s="29">
        <v>767355</v>
      </c>
      <c r="T18" s="29">
        <v>826776</v>
      </c>
      <c r="U18" s="29">
        <v>875172</v>
      </c>
      <c r="V18" s="29">
        <v>924664</v>
      </c>
      <c r="W18" s="40">
        <v>815133</v>
      </c>
    </row>
    <row r="19" spans="1:23" x14ac:dyDescent="0.25">
      <c r="A19" s="35"/>
      <c r="B19" s="86"/>
      <c r="C19" s="43" t="s">
        <v>24</v>
      </c>
      <c r="D19" s="27">
        <v>0.5196114268909624</v>
      </c>
      <c r="E19" s="27">
        <v>0.55873330122500009</v>
      </c>
      <c r="F19" s="27">
        <v>0.88841799806362842</v>
      </c>
      <c r="G19" s="27">
        <v>0.74709439787595155</v>
      </c>
      <c r="H19" s="27">
        <v>0.4140003067086071</v>
      </c>
      <c r="I19" s="27">
        <v>0.4771239681172908</v>
      </c>
      <c r="J19" s="39">
        <v>0.54309087681217827</v>
      </c>
      <c r="N19" s="35"/>
      <c r="O19" s="86"/>
      <c r="P19" s="43" t="s">
        <v>24</v>
      </c>
      <c r="Q19" s="29">
        <v>18668.454476381557</v>
      </c>
      <c r="R19" s="29">
        <v>18738.542771384065</v>
      </c>
      <c r="S19" s="29">
        <v>33197.435451347243</v>
      </c>
      <c r="T19" s="29">
        <v>33740.991524277975</v>
      </c>
      <c r="U19" s="29">
        <v>20382.132443640745</v>
      </c>
      <c r="V19" s="29">
        <v>21727.576301579033</v>
      </c>
      <c r="W19" s="40">
        <v>59756.50642077544</v>
      </c>
    </row>
    <row r="20" spans="1:23" x14ac:dyDescent="0.25">
      <c r="A20" s="35"/>
      <c r="B20" s="86" t="s">
        <v>65</v>
      </c>
      <c r="C20" s="42" t="s">
        <v>23</v>
      </c>
      <c r="D20" s="27">
        <v>60.903925134025137</v>
      </c>
      <c r="E20" s="27">
        <v>58.734828318820497</v>
      </c>
      <c r="F20" s="27">
        <v>61.014995012678611</v>
      </c>
      <c r="G20" s="27">
        <v>62.038364126814116</v>
      </c>
      <c r="H20" s="27">
        <v>62.98667975790481</v>
      </c>
      <c r="I20" s="27">
        <v>65.285312630675435</v>
      </c>
      <c r="J20" s="39">
        <v>57.147564732495923</v>
      </c>
      <c r="N20" s="35"/>
      <c r="O20" s="86" t="s">
        <v>65</v>
      </c>
      <c r="P20" s="42" t="s">
        <v>23</v>
      </c>
      <c r="Q20" s="29">
        <v>777061</v>
      </c>
      <c r="R20" s="29">
        <v>782641</v>
      </c>
      <c r="S20" s="29">
        <v>812339</v>
      </c>
      <c r="T20" s="29">
        <v>873489</v>
      </c>
      <c r="U20" s="29">
        <v>905819</v>
      </c>
      <c r="V20" s="29">
        <v>949238</v>
      </c>
      <c r="W20" s="40">
        <v>910459</v>
      </c>
    </row>
    <row r="21" spans="1:23" x14ac:dyDescent="0.25">
      <c r="A21" s="35"/>
      <c r="B21" s="86"/>
      <c r="C21" s="43" t="s">
        <v>24</v>
      </c>
      <c r="D21" s="27">
        <v>0.56672508705751445</v>
      </c>
      <c r="E21" s="27">
        <v>0.58580233347147759</v>
      </c>
      <c r="F21" s="27">
        <v>0.88228972384684057</v>
      </c>
      <c r="G21" s="27">
        <v>0.70005414923975595</v>
      </c>
      <c r="H21" s="27">
        <v>0.46295663399332565</v>
      </c>
      <c r="I21" s="27">
        <v>0.5778668079680358</v>
      </c>
      <c r="J21" s="39">
        <v>0.53056063851188573</v>
      </c>
      <c r="N21" s="35"/>
      <c r="O21" s="86"/>
      <c r="P21" s="43" t="s">
        <v>24</v>
      </c>
      <c r="Q21" s="29">
        <v>19869.763505457482</v>
      </c>
      <c r="R21" s="29">
        <v>20143.171353995433</v>
      </c>
      <c r="S21" s="29">
        <v>36516.726501895551</v>
      </c>
      <c r="T21" s="29">
        <v>33839.684874289043</v>
      </c>
      <c r="U21" s="29">
        <v>19830.836088576165</v>
      </c>
      <c r="V21" s="29">
        <v>23527.491042194681</v>
      </c>
      <c r="W21" s="40">
        <v>20880.782360372497</v>
      </c>
    </row>
    <row r="22" spans="1:23" x14ac:dyDescent="0.25">
      <c r="A22" s="35"/>
      <c r="B22" s="88" t="s">
        <v>66</v>
      </c>
      <c r="C22" s="42" t="s">
        <v>23</v>
      </c>
      <c r="D22" s="27">
        <v>64.191244430484488</v>
      </c>
      <c r="E22" s="27">
        <v>61.813874761727739</v>
      </c>
      <c r="F22" s="27">
        <v>62.75752893013059</v>
      </c>
      <c r="G22" s="27">
        <v>64.486762948363506</v>
      </c>
      <c r="H22" s="27">
        <v>67.103443255441505</v>
      </c>
      <c r="I22" s="27">
        <v>69.278788083220235</v>
      </c>
      <c r="J22" s="39">
        <v>63.876297112537408</v>
      </c>
      <c r="N22" s="35"/>
      <c r="O22" s="88" t="s">
        <v>66</v>
      </c>
      <c r="P22" s="42" t="s">
        <v>23</v>
      </c>
      <c r="Q22" s="29">
        <v>782723</v>
      </c>
      <c r="R22" s="29">
        <v>781519</v>
      </c>
      <c r="S22" s="29">
        <v>831322</v>
      </c>
      <c r="T22" s="29">
        <v>862800</v>
      </c>
      <c r="U22" s="29">
        <v>931018</v>
      </c>
      <c r="V22" s="29">
        <v>965305</v>
      </c>
      <c r="W22" s="40">
        <v>978498</v>
      </c>
    </row>
    <row r="23" spans="1:23" x14ac:dyDescent="0.25">
      <c r="A23" s="35"/>
      <c r="B23" s="88"/>
      <c r="C23" s="43" t="s">
        <v>24</v>
      </c>
      <c r="D23" s="27">
        <v>0.62206205982891472</v>
      </c>
      <c r="E23" s="27">
        <v>0.89008624828549698</v>
      </c>
      <c r="F23" s="27">
        <v>1.1487632202634586</v>
      </c>
      <c r="G23" s="27">
        <v>0.66060812793902879</v>
      </c>
      <c r="H23" s="27">
        <v>0.48205410697251011</v>
      </c>
      <c r="I23" s="27">
        <v>0.52591608813743929</v>
      </c>
      <c r="J23" s="39">
        <v>0.55017750273355071</v>
      </c>
      <c r="N23" s="35"/>
      <c r="O23" s="88"/>
      <c r="P23" s="43" t="s">
        <v>24</v>
      </c>
      <c r="Q23" s="29">
        <v>21003.936244951954</v>
      </c>
      <c r="R23" s="29">
        <v>24524.359982066166</v>
      </c>
      <c r="S23" s="29">
        <v>37481.578879175322</v>
      </c>
      <c r="T23" s="29">
        <v>29599.838442849268</v>
      </c>
      <c r="U23" s="29">
        <v>22398.050842005825</v>
      </c>
      <c r="V23" s="29">
        <v>22529.48783249499</v>
      </c>
      <c r="W23" s="40">
        <v>22848.900602501955</v>
      </c>
    </row>
    <row r="24" spans="1:23" x14ac:dyDescent="0.25">
      <c r="A24" s="35"/>
      <c r="B24" s="88" t="s">
        <v>67</v>
      </c>
      <c r="C24" s="42" t="s">
        <v>23</v>
      </c>
      <c r="D24" s="27">
        <v>65.079492504795098</v>
      </c>
      <c r="E24" s="27">
        <v>62.771961253237087</v>
      </c>
      <c r="F24" s="27">
        <v>64.136696260381797</v>
      </c>
      <c r="G24" s="27">
        <v>68.174228439439332</v>
      </c>
      <c r="H24" s="27">
        <v>68.597738609336488</v>
      </c>
      <c r="I24" s="27">
        <v>71.360657620704345</v>
      </c>
      <c r="J24" s="39">
        <v>67.364277747076713</v>
      </c>
      <c r="N24" s="35"/>
      <c r="O24" s="88" t="s">
        <v>67</v>
      </c>
      <c r="P24" s="42" t="s">
        <v>23</v>
      </c>
      <c r="Q24" s="29">
        <v>753929</v>
      </c>
      <c r="R24" s="29">
        <v>785598</v>
      </c>
      <c r="S24" s="29">
        <v>797400</v>
      </c>
      <c r="T24" s="29">
        <v>881910</v>
      </c>
      <c r="U24" s="29">
        <v>874781</v>
      </c>
      <c r="V24" s="29">
        <v>944327</v>
      </c>
      <c r="W24" s="40">
        <v>993485</v>
      </c>
    </row>
    <row r="25" spans="1:23" x14ac:dyDescent="0.25">
      <c r="A25" s="35"/>
      <c r="B25" s="88"/>
      <c r="C25" s="43" t="s">
        <v>24</v>
      </c>
      <c r="D25" s="27">
        <v>0.72315997880651095</v>
      </c>
      <c r="E25" s="27">
        <v>0.8739362248562258</v>
      </c>
      <c r="F25" s="27">
        <v>0.99432714902151498</v>
      </c>
      <c r="G25" s="27">
        <v>0.62467313019384363</v>
      </c>
      <c r="H25" s="27">
        <v>0.54618343295888849</v>
      </c>
      <c r="I25" s="27">
        <v>0.87879339347826235</v>
      </c>
      <c r="J25" s="39">
        <v>0.61607069846768669</v>
      </c>
      <c r="N25" s="35"/>
      <c r="O25" s="88"/>
      <c r="P25" s="43" t="s">
        <v>24</v>
      </c>
      <c r="Q25" s="29">
        <v>23314.850554238252</v>
      </c>
      <c r="R25" s="29">
        <v>27712.641487895275</v>
      </c>
      <c r="S25" s="29">
        <v>36401.354777213841</v>
      </c>
      <c r="T25" s="29">
        <v>29906.113757316278</v>
      </c>
      <c r="U25" s="29">
        <v>20946.03846667934</v>
      </c>
      <c r="V25" s="29">
        <v>37761.276355367707</v>
      </c>
      <c r="W25" s="40">
        <v>26978.390350780548</v>
      </c>
    </row>
    <row r="26" spans="1:23" x14ac:dyDescent="0.25">
      <c r="A26" s="35"/>
      <c r="B26" s="88" t="s">
        <v>68</v>
      </c>
      <c r="C26" s="42" t="s">
        <v>23</v>
      </c>
      <c r="D26" s="27">
        <v>70.509908989581177</v>
      </c>
      <c r="E26" s="27">
        <v>68.865592879644694</v>
      </c>
      <c r="F26" s="27">
        <v>69.596851766323695</v>
      </c>
      <c r="G26" s="27">
        <v>74.246219426638604</v>
      </c>
      <c r="H26" s="27">
        <v>75.03694306706096</v>
      </c>
      <c r="I26" s="27">
        <v>76.985572890311474</v>
      </c>
      <c r="J26" s="39">
        <v>78.19597506889761</v>
      </c>
      <c r="N26" s="35"/>
      <c r="O26" s="88" t="s">
        <v>68</v>
      </c>
      <c r="P26" s="42" t="s">
        <v>23</v>
      </c>
      <c r="Q26" s="29">
        <v>742671</v>
      </c>
      <c r="R26" s="29">
        <v>767078</v>
      </c>
      <c r="S26" s="29">
        <v>801675</v>
      </c>
      <c r="T26" s="29">
        <v>834996</v>
      </c>
      <c r="U26" s="29">
        <v>868317</v>
      </c>
      <c r="V26" s="29">
        <v>902187</v>
      </c>
      <c r="W26" s="40">
        <v>1002169</v>
      </c>
    </row>
    <row r="27" spans="1:23" x14ac:dyDescent="0.25">
      <c r="A27" s="35"/>
      <c r="B27" s="88"/>
      <c r="C27" s="43" t="s">
        <v>24</v>
      </c>
      <c r="D27" s="27">
        <v>0.76151004006690082</v>
      </c>
      <c r="E27" s="27">
        <v>1.0129163328843602</v>
      </c>
      <c r="F27" s="27">
        <v>1.0435254955351552</v>
      </c>
      <c r="G27" s="27">
        <v>0.84671073494785887</v>
      </c>
      <c r="H27" s="27">
        <v>0.78701642303801933</v>
      </c>
      <c r="I27" s="27">
        <v>0.66623581757240158</v>
      </c>
      <c r="J27" s="39">
        <v>0.74066082060004013</v>
      </c>
      <c r="N27" s="35"/>
      <c r="O27" s="88"/>
      <c r="P27" s="43" t="s">
        <v>24</v>
      </c>
      <c r="Q27" s="29">
        <v>35354.281428452538</v>
      </c>
      <c r="R27" s="29">
        <v>34233.294711847855</v>
      </c>
      <c r="S27" s="29">
        <v>48614.357397206935</v>
      </c>
      <c r="T27" s="29">
        <v>39483.710416035166</v>
      </c>
      <c r="U27" s="29">
        <v>35365.949806072647</v>
      </c>
      <c r="V27" s="29">
        <v>35112.173810153778</v>
      </c>
      <c r="W27" s="40">
        <v>31671.447164076286</v>
      </c>
    </row>
    <row r="28" spans="1:23" x14ac:dyDescent="0.25">
      <c r="A28" s="35"/>
      <c r="B28" s="37" t="s">
        <v>20</v>
      </c>
      <c r="C28" s="42" t="s">
        <v>23</v>
      </c>
      <c r="D28" s="27">
        <f>+'18'!D12</f>
        <v>53.111585254052265</v>
      </c>
      <c r="E28" s="27">
        <f>+'18'!E12</f>
        <v>50.041756969275554</v>
      </c>
      <c r="F28" s="27">
        <f>+'18'!F12</f>
        <v>51.623811814965237</v>
      </c>
      <c r="G28" s="27">
        <f>+'18'!G12</f>
        <v>53.250280729293983</v>
      </c>
      <c r="H28" s="27">
        <f>+'18'!H12</f>
        <v>53.987215868949242</v>
      </c>
      <c r="I28" s="27">
        <f>+'18'!I12</f>
        <v>54.773730757243257</v>
      </c>
      <c r="J28" s="39">
        <f>+'18'!J12</f>
        <v>48.338249627650939</v>
      </c>
      <c r="N28" s="35"/>
      <c r="O28" s="37" t="s">
        <v>20</v>
      </c>
      <c r="P28" s="42" t="s">
        <v>23</v>
      </c>
      <c r="Q28" s="29">
        <f>+'18'!R12</f>
        <v>6578325</v>
      </c>
      <c r="R28" s="29">
        <f>+'18'!S12</f>
        <v>6493557</v>
      </c>
      <c r="S28" s="29">
        <f>+'18'!T12</f>
        <v>6914037</v>
      </c>
      <c r="T28" s="29">
        <f>+'18'!U12</f>
        <v>7277759</v>
      </c>
      <c r="U28" s="29">
        <f>+'18'!V12</f>
        <v>7546055</v>
      </c>
      <c r="V28" s="29">
        <f>+'18'!W12</f>
        <v>7876652</v>
      </c>
      <c r="W28" s="40">
        <f>+'18'!X12</f>
        <v>7663258</v>
      </c>
    </row>
    <row r="29" spans="1:23" x14ac:dyDescent="0.25">
      <c r="A29" s="35"/>
      <c r="B29" s="37"/>
      <c r="C29" s="43" t="s">
        <v>24</v>
      </c>
      <c r="D29" s="27">
        <f>+'18'!D13</f>
        <v>0.1994585190849664</v>
      </c>
      <c r="E29" s="27">
        <f>+'18'!E13</f>
        <v>0.24653658174110443</v>
      </c>
      <c r="F29" s="27">
        <f>+'18'!F13</f>
        <v>0.33802192696646566</v>
      </c>
      <c r="G29" s="27">
        <f>+'18'!G13</f>
        <v>0.27652102984721028</v>
      </c>
      <c r="H29" s="27">
        <f>+'18'!H13</f>
        <v>0.19047962129063259</v>
      </c>
      <c r="I29" s="27">
        <f>+'18'!I13</f>
        <v>0.25181663744590355</v>
      </c>
      <c r="J29" s="39">
        <f>+'18'!J13</f>
        <v>0.22567493391169621</v>
      </c>
      <c r="N29" s="35"/>
      <c r="O29" s="37"/>
      <c r="P29" s="43" t="s">
        <v>24</v>
      </c>
      <c r="Q29" s="29">
        <f>+'18'!R13</f>
        <v>62055.857953104802</v>
      </c>
      <c r="R29" s="29">
        <f>+'18'!S13</f>
        <v>74579.280642775353</v>
      </c>
      <c r="S29" s="29">
        <f>+'18'!T13</f>
        <v>191430.80814038674</v>
      </c>
      <c r="T29" s="29">
        <f>+'18'!U13</f>
        <v>137520.13675052667</v>
      </c>
      <c r="U29" s="29">
        <f>+'18'!V13</f>
        <v>80810.362438501106</v>
      </c>
      <c r="V29" s="29">
        <f>+'18'!W13</f>
        <v>91692.870121674801</v>
      </c>
      <c r="W29" s="40">
        <f>+'18'!X13</f>
        <v>104542.17132235787</v>
      </c>
    </row>
    <row r="30" spans="1:23" x14ac:dyDescent="0.25">
      <c r="A30" s="49"/>
      <c r="B30" s="50"/>
      <c r="C30" s="50"/>
      <c r="D30" s="51"/>
      <c r="E30" s="51"/>
      <c r="F30" s="51"/>
      <c r="G30" s="51"/>
      <c r="H30" s="51"/>
      <c r="I30" s="51"/>
      <c r="J30" s="89"/>
      <c r="N30" s="49"/>
      <c r="O30" s="50"/>
      <c r="P30" s="50"/>
      <c r="Q30" s="51"/>
      <c r="R30" s="51"/>
      <c r="S30" s="51"/>
      <c r="T30" s="51"/>
      <c r="U30" s="51"/>
      <c r="V30" s="51"/>
      <c r="W30" s="89"/>
    </row>
    <row r="31" spans="1:23" x14ac:dyDescent="0.25">
      <c r="A31" s="174" t="s">
        <v>8</v>
      </c>
      <c r="B31" s="174"/>
      <c r="C31" s="174"/>
      <c r="N31" s="174" t="s">
        <v>8</v>
      </c>
      <c r="O31" s="174"/>
      <c r="P31" s="174"/>
    </row>
    <row r="32" spans="1:23" ht="54" customHeight="1" x14ac:dyDescent="0.25">
      <c r="A32" s="172" t="s">
        <v>15</v>
      </c>
      <c r="B32" s="172"/>
      <c r="C32" s="172"/>
      <c r="D32" s="172"/>
      <c r="E32" s="172"/>
      <c r="F32" s="172"/>
      <c r="G32" s="172"/>
      <c r="H32" s="172"/>
      <c r="I32" s="172"/>
      <c r="J32" s="172"/>
      <c r="N32" s="172" t="s">
        <v>15</v>
      </c>
      <c r="O32" s="172"/>
      <c r="P32" s="172"/>
      <c r="Q32" s="172"/>
      <c r="R32" s="172"/>
      <c r="S32" s="172"/>
      <c r="T32" s="172"/>
      <c r="U32" s="172"/>
      <c r="V32" s="172"/>
      <c r="W32" s="172"/>
    </row>
    <row r="33" spans="1:23" ht="62.25" customHeight="1" x14ac:dyDescent="0.25">
      <c r="A33" s="172" t="s">
        <v>16</v>
      </c>
      <c r="B33" s="172"/>
      <c r="C33" s="172"/>
      <c r="D33" s="172"/>
      <c r="E33" s="172"/>
      <c r="F33" s="172"/>
      <c r="G33" s="172"/>
      <c r="H33" s="172"/>
      <c r="I33" s="172"/>
      <c r="J33" s="172"/>
      <c r="N33" s="172" t="s">
        <v>16</v>
      </c>
      <c r="O33" s="172"/>
      <c r="P33" s="172"/>
      <c r="Q33" s="172"/>
      <c r="R33" s="172"/>
      <c r="S33" s="172"/>
      <c r="T33" s="172"/>
      <c r="U33" s="172"/>
      <c r="V33" s="172"/>
      <c r="W33" s="172"/>
    </row>
    <row r="34" spans="1:23" ht="20.25" customHeight="1" x14ac:dyDescent="0.25">
      <c r="A34" s="7" t="s">
        <v>70</v>
      </c>
      <c r="N34" s="7" t="s">
        <v>70</v>
      </c>
    </row>
    <row r="35" spans="1:23" x14ac:dyDescent="0.25">
      <c r="A35" s="172" t="s">
        <v>11</v>
      </c>
      <c r="B35" s="172"/>
      <c r="C35" s="172"/>
      <c r="D35" s="172"/>
      <c r="E35" s="172"/>
      <c r="F35" s="172"/>
      <c r="G35" s="172"/>
      <c r="H35" s="172"/>
      <c r="I35" s="172"/>
      <c r="J35" s="172"/>
      <c r="N35" s="172" t="s">
        <v>11</v>
      </c>
      <c r="O35" s="172"/>
      <c r="P35" s="172"/>
      <c r="Q35" s="172"/>
      <c r="R35" s="172"/>
      <c r="S35" s="172"/>
      <c r="T35" s="172"/>
      <c r="U35" s="172"/>
      <c r="V35" s="172"/>
      <c r="W35" s="172"/>
    </row>
  </sheetData>
  <mergeCells count="9">
    <mergeCell ref="A35:J35"/>
    <mergeCell ref="N35:W35"/>
    <mergeCell ref="N8:N9"/>
    <mergeCell ref="A31:C31"/>
    <mergeCell ref="N31:P31"/>
    <mergeCell ref="A32:J32"/>
    <mergeCell ref="N32:W32"/>
    <mergeCell ref="A33:J33"/>
    <mergeCell ref="N33:W33"/>
  </mergeCells>
  <hyperlinks>
    <hyperlink ref="A1" location="Indice!A1" display="Indice" xr:uid="{6C763FB4-3221-42DD-9D53-651B7559BAE3}"/>
  </hyperlinks>
  <pageMargins left="0.7" right="0.7" top="0.75" bottom="0.75" header="0.3" footer="0.3"/>
  <pageSetup orientation="portrait"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EDF83-E441-4656-80C8-EC50D38CB450}">
  <dimension ref="A1:Y57"/>
  <sheetViews>
    <sheetView workbookViewId="0"/>
  </sheetViews>
  <sheetFormatPr baseColWidth="10" defaultRowHeight="15" x14ac:dyDescent="0.25"/>
  <cols>
    <col min="1" max="1" width="23.85546875" customWidth="1"/>
    <col min="4" max="4" width="15.7109375" customWidth="1"/>
    <col min="15" max="15" width="17.42578125" customWidth="1"/>
    <col min="18" max="18" width="13.7109375" customWidth="1"/>
  </cols>
  <sheetData>
    <row r="1" spans="1:25" x14ac:dyDescent="0.25">
      <c r="A1" s="166" t="s">
        <v>278</v>
      </c>
    </row>
    <row r="3" spans="1:25" x14ac:dyDescent="0.25">
      <c r="A3" s="18" t="s">
        <v>117</v>
      </c>
      <c r="O3" s="18" t="s">
        <v>266</v>
      </c>
    </row>
    <row r="4" spans="1:25" x14ac:dyDescent="0.25">
      <c r="A4" s="17" t="s">
        <v>14</v>
      </c>
      <c r="O4" s="7" t="s">
        <v>17</v>
      </c>
    </row>
    <row r="6" spans="1:25" x14ac:dyDescent="0.25">
      <c r="A6" s="1"/>
      <c r="B6" s="2"/>
      <c r="C6" s="2"/>
      <c r="D6" s="2"/>
      <c r="E6" s="53">
        <v>2006</v>
      </c>
      <c r="F6" s="53">
        <v>2009</v>
      </c>
      <c r="G6" s="53">
        <v>2011</v>
      </c>
      <c r="H6" s="53">
        <v>2013</v>
      </c>
      <c r="I6" s="53">
        <v>2015</v>
      </c>
      <c r="J6" s="53">
        <v>2017</v>
      </c>
      <c r="K6" s="54">
        <v>2020</v>
      </c>
      <c r="O6" s="1"/>
      <c r="P6" s="2"/>
      <c r="Q6" s="2"/>
      <c r="R6" s="2"/>
      <c r="S6" s="53">
        <v>2006</v>
      </c>
      <c r="T6" s="53">
        <v>2009</v>
      </c>
      <c r="U6" s="53">
        <v>2011</v>
      </c>
      <c r="V6" s="53">
        <v>2013</v>
      </c>
      <c r="W6" s="53">
        <v>2015</v>
      </c>
      <c r="X6" s="53">
        <v>2017</v>
      </c>
      <c r="Y6" s="54">
        <v>2020</v>
      </c>
    </row>
    <row r="7" spans="1:25" x14ac:dyDescent="0.25">
      <c r="A7" s="8"/>
      <c r="B7" s="6"/>
      <c r="C7" s="6"/>
      <c r="D7" s="6"/>
      <c r="E7" s="6"/>
      <c r="F7" s="6"/>
      <c r="G7" s="6"/>
      <c r="H7" s="6"/>
      <c r="I7" s="7"/>
      <c r="J7" s="7"/>
      <c r="K7" s="34"/>
      <c r="O7" s="8"/>
      <c r="P7" s="6"/>
      <c r="Q7" s="6"/>
      <c r="R7" s="6"/>
      <c r="S7" s="6"/>
      <c r="T7" s="6"/>
      <c r="U7" s="6"/>
      <c r="V7" s="6"/>
      <c r="W7" s="7"/>
      <c r="X7" s="7"/>
      <c r="Y7" s="34"/>
    </row>
    <row r="8" spans="1:25" ht="15" customHeight="1" x14ac:dyDescent="0.25">
      <c r="A8" s="35" t="s">
        <v>92</v>
      </c>
      <c r="B8" s="86" t="s">
        <v>59</v>
      </c>
      <c r="C8" s="86" t="s">
        <v>19</v>
      </c>
      <c r="D8" s="42" t="s">
        <v>23</v>
      </c>
      <c r="E8" s="27">
        <v>42.924869880063369</v>
      </c>
      <c r="F8" s="27">
        <v>31.685756223738526</v>
      </c>
      <c r="G8" s="27">
        <v>36.938440530214208</v>
      </c>
      <c r="H8" s="27">
        <v>33.888715822305983</v>
      </c>
      <c r="I8" s="27">
        <v>33.520244161318715</v>
      </c>
      <c r="J8" s="27">
        <v>30.286963661288311</v>
      </c>
      <c r="K8" s="39">
        <v>25.548218711441567</v>
      </c>
      <c r="O8" s="175" t="s">
        <v>96</v>
      </c>
      <c r="P8" s="86" t="s">
        <v>59</v>
      </c>
      <c r="Q8" s="86" t="s">
        <v>19</v>
      </c>
      <c r="R8" s="42" t="s">
        <v>23</v>
      </c>
      <c r="S8" s="90">
        <v>227622</v>
      </c>
      <c r="T8" s="90">
        <v>163412</v>
      </c>
      <c r="U8" s="90">
        <v>187460</v>
      </c>
      <c r="V8" s="90">
        <v>175144</v>
      </c>
      <c r="W8" s="90">
        <v>177485</v>
      </c>
      <c r="X8" s="90">
        <v>165259</v>
      </c>
      <c r="Y8" s="91">
        <v>143698</v>
      </c>
    </row>
    <row r="9" spans="1:25" x14ac:dyDescent="0.25">
      <c r="A9" s="35"/>
      <c r="B9" s="86"/>
      <c r="C9" s="86"/>
      <c r="D9" s="43" t="s">
        <v>24</v>
      </c>
      <c r="E9" s="27">
        <v>0.77983358004066994</v>
      </c>
      <c r="F9" s="27">
        <v>0.79880768018498105</v>
      </c>
      <c r="G9" s="27">
        <v>1.406445858442769</v>
      </c>
      <c r="H9" s="27">
        <v>0.89134264817709485</v>
      </c>
      <c r="I9" s="27">
        <v>0.73008060763190252</v>
      </c>
      <c r="J9" s="27">
        <v>0.67946032299989489</v>
      </c>
      <c r="K9" s="39">
        <v>0.88097140945961239</v>
      </c>
      <c r="O9" s="175"/>
      <c r="P9" s="86"/>
      <c r="Q9" s="86"/>
      <c r="R9" s="43" t="s">
        <v>24</v>
      </c>
      <c r="S9" s="90">
        <v>6296.1544935048933</v>
      </c>
      <c r="T9" s="90">
        <v>6383.6600803344372</v>
      </c>
      <c r="U9" s="90">
        <v>10962.247107359413</v>
      </c>
      <c r="V9" s="90">
        <v>5837.0035152794617</v>
      </c>
      <c r="W9" s="90">
        <v>5197.5291892902333</v>
      </c>
      <c r="X9" s="90">
        <v>5308.7602872325997</v>
      </c>
      <c r="Y9" s="91">
        <v>6517.142463384951</v>
      </c>
    </row>
    <row r="10" spans="1:25" x14ac:dyDescent="0.25">
      <c r="A10" s="35"/>
      <c r="B10" s="86"/>
      <c r="C10" s="86" t="s">
        <v>21</v>
      </c>
      <c r="D10" s="42" t="s">
        <v>23</v>
      </c>
      <c r="E10" s="27">
        <v>18.351023677845731</v>
      </c>
      <c r="F10" s="27">
        <v>14.821708161510132</v>
      </c>
      <c r="G10" s="27">
        <v>18.586642470971437</v>
      </c>
      <c r="H10" s="27">
        <v>20.45491517788243</v>
      </c>
      <c r="I10" s="27">
        <v>19.120509454275027</v>
      </c>
      <c r="J10" s="27">
        <v>18.995458647530533</v>
      </c>
      <c r="K10" s="39">
        <v>15.18429354775566</v>
      </c>
      <c r="O10" s="92"/>
      <c r="P10" s="86"/>
      <c r="Q10" s="86" t="s">
        <v>21</v>
      </c>
      <c r="R10" s="42" t="s">
        <v>23</v>
      </c>
      <c r="S10" s="90">
        <v>119122</v>
      </c>
      <c r="T10" s="90">
        <v>100818</v>
      </c>
      <c r="U10" s="90">
        <v>133356</v>
      </c>
      <c r="V10" s="90">
        <v>147114</v>
      </c>
      <c r="W10" s="90">
        <v>142439</v>
      </c>
      <c r="X10" s="90">
        <v>143762</v>
      </c>
      <c r="Y10" s="91">
        <v>119460</v>
      </c>
    </row>
    <row r="11" spans="1:25" x14ac:dyDescent="0.25">
      <c r="A11" s="35"/>
      <c r="B11" s="86"/>
      <c r="C11" s="86"/>
      <c r="D11" s="43" t="s">
        <v>24</v>
      </c>
      <c r="E11" s="27">
        <v>0.61214251339402714</v>
      </c>
      <c r="F11" s="27">
        <v>0.54698730225626624</v>
      </c>
      <c r="G11" s="27">
        <v>0.84542433871497324</v>
      </c>
      <c r="H11" s="27">
        <v>0.87991288102747689</v>
      </c>
      <c r="I11" s="27">
        <v>0.51173072524546559</v>
      </c>
      <c r="J11" s="27">
        <v>0.57592032612715838</v>
      </c>
      <c r="K11" s="39">
        <v>0.5613157024283878</v>
      </c>
      <c r="O11" s="92"/>
      <c r="P11" s="86"/>
      <c r="Q11" s="86"/>
      <c r="R11" s="43" t="s">
        <v>24</v>
      </c>
      <c r="S11" s="90">
        <v>5083.2583153927699</v>
      </c>
      <c r="T11" s="90">
        <v>4628.0652588973298</v>
      </c>
      <c r="U11" s="90">
        <v>8961.8851430774412</v>
      </c>
      <c r="V11" s="90">
        <v>8416.957756099071</v>
      </c>
      <c r="W11" s="90">
        <v>5046.8534001310763</v>
      </c>
      <c r="X11" s="90">
        <v>5692.8736506479963</v>
      </c>
      <c r="Y11" s="91">
        <v>4868.9103818878639</v>
      </c>
    </row>
    <row r="12" spans="1:25" x14ac:dyDescent="0.25">
      <c r="A12" s="35"/>
      <c r="B12" s="86" t="s">
        <v>60</v>
      </c>
      <c r="C12" s="86" t="s">
        <v>19</v>
      </c>
      <c r="D12" s="42" t="s">
        <v>23</v>
      </c>
      <c r="E12" s="27">
        <v>58.133535332393102</v>
      </c>
      <c r="F12" s="27">
        <v>53.724070615541876</v>
      </c>
      <c r="G12" s="27">
        <v>52.535565671563809</v>
      </c>
      <c r="H12" s="27">
        <v>53.681195472898139</v>
      </c>
      <c r="I12" s="27">
        <v>52.110312117503057</v>
      </c>
      <c r="J12" s="27">
        <v>49.93677078718062</v>
      </c>
      <c r="K12" s="39">
        <v>35.210423589037646</v>
      </c>
      <c r="O12" s="92"/>
      <c r="P12" s="86" t="s">
        <v>60</v>
      </c>
      <c r="Q12" s="86" t="s">
        <v>19</v>
      </c>
      <c r="R12" s="42" t="s">
        <v>23</v>
      </c>
      <c r="S12" s="90">
        <v>349954</v>
      </c>
      <c r="T12" s="90">
        <v>349510</v>
      </c>
      <c r="U12" s="90">
        <v>311714</v>
      </c>
      <c r="V12" s="90">
        <v>334910</v>
      </c>
      <c r="W12" s="90">
        <v>340593</v>
      </c>
      <c r="X12" s="90">
        <v>324597</v>
      </c>
      <c r="Y12" s="91">
        <v>249131</v>
      </c>
    </row>
    <row r="13" spans="1:25" x14ac:dyDescent="0.25">
      <c r="A13" s="35"/>
      <c r="B13" s="86"/>
      <c r="C13" s="86"/>
      <c r="D13" s="43" t="s">
        <v>24</v>
      </c>
      <c r="E13" s="27">
        <v>0.75763859787395904</v>
      </c>
      <c r="F13" s="27">
        <v>0.73883337800267423</v>
      </c>
      <c r="G13" s="27">
        <v>1.0806436351844819</v>
      </c>
      <c r="H13" s="27">
        <v>0.79723263432648606</v>
      </c>
      <c r="I13" s="27">
        <v>0.58447540691762589</v>
      </c>
      <c r="J13" s="27">
        <v>0.70537815956751071</v>
      </c>
      <c r="K13" s="39">
        <v>0.73089496025300182</v>
      </c>
      <c r="O13" s="92"/>
      <c r="P13" s="86"/>
      <c r="Q13" s="86"/>
      <c r="R13" s="43" t="s">
        <v>24</v>
      </c>
      <c r="S13" s="90">
        <v>9571.0312980852304</v>
      </c>
      <c r="T13" s="90">
        <v>9546.6604304346693</v>
      </c>
      <c r="U13" s="90">
        <v>11343.559619952841</v>
      </c>
      <c r="V13" s="90">
        <v>9377.556920268622</v>
      </c>
      <c r="W13" s="90">
        <v>7847.1293510255928</v>
      </c>
      <c r="X13" s="90">
        <v>7888.1164053445609</v>
      </c>
      <c r="Y13" s="91">
        <v>7647.4473639200005</v>
      </c>
    </row>
    <row r="14" spans="1:25" x14ac:dyDescent="0.25">
      <c r="A14" s="35"/>
      <c r="B14" s="86"/>
      <c r="C14" s="86" t="s">
        <v>21</v>
      </c>
      <c r="D14" s="42" t="s">
        <v>23</v>
      </c>
      <c r="E14" s="27">
        <v>23.020591235808872</v>
      </c>
      <c r="F14" s="27">
        <v>21.056134082534253</v>
      </c>
      <c r="G14" s="27">
        <v>24.610372930136144</v>
      </c>
      <c r="H14" s="27">
        <v>26.19346407170066</v>
      </c>
      <c r="I14" s="27">
        <v>26.358494115278948</v>
      </c>
      <c r="J14" s="27">
        <v>27.331968087784968</v>
      </c>
      <c r="K14" s="39">
        <v>23.443989336468352</v>
      </c>
      <c r="O14" s="92"/>
      <c r="P14" s="86"/>
      <c r="Q14" s="86" t="s">
        <v>21</v>
      </c>
      <c r="R14" s="42" t="s">
        <v>23</v>
      </c>
      <c r="S14" s="90">
        <v>158183</v>
      </c>
      <c r="T14" s="90">
        <v>165481</v>
      </c>
      <c r="U14" s="90">
        <v>192571</v>
      </c>
      <c r="V14" s="90">
        <v>211650</v>
      </c>
      <c r="W14" s="90">
        <v>219993</v>
      </c>
      <c r="X14" s="90">
        <v>227959</v>
      </c>
      <c r="Y14" s="91">
        <v>237704</v>
      </c>
    </row>
    <row r="15" spans="1:25" x14ac:dyDescent="0.25">
      <c r="A15" s="35"/>
      <c r="B15" s="86"/>
      <c r="C15" s="86"/>
      <c r="D15" s="43" t="s">
        <v>24</v>
      </c>
      <c r="E15" s="27">
        <v>0.6134877338588608</v>
      </c>
      <c r="F15" s="27">
        <v>0.55829437334117382</v>
      </c>
      <c r="G15" s="27">
        <v>0.8606351987795493</v>
      </c>
      <c r="H15" s="27">
        <v>0.63662611022017179</v>
      </c>
      <c r="I15" s="27">
        <v>0.52264114215708624</v>
      </c>
      <c r="J15" s="27">
        <v>0.52035446788916917</v>
      </c>
      <c r="K15" s="39">
        <v>0.54219802277993734</v>
      </c>
      <c r="O15" s="92"/>
      <c r="P15" s="86"/>
      <c r="Q15" s="86"/>
      <c r="R15" s="43" t="s">
        <v>24</v>
      </c>
      <c r="S15" s="90">
        <v>6072.1871293478607</v>
      </c>
      <c r="T15" s="90">
        <v>5825.8345815682715</v>
      </c>
      <c r="U15" s="90">
        <v>10572.625367826187</v>
      </c>
      <c r="V15" s="90">
        <v>7078.4782189636007</v>
      </c>
      <c r="W15" s="90">
        <v>6173.1085733379359</v>
      </c>
      <c r="X15" s="90">
        <v>6510.9028709523445</v>
      </c>
      <c r="Y15" s="91">
        <v>7790.7816556584385</v>
      </c>
    </row>
    <row r="16" spans="1:25" x14ac:dyDescent="0.25">
      <c r="A16" s="35"/>
      <c r="B16" s="86" t="s">
        <v>61</v>
      </c>
      <c r="C16" s="86" t="s">
        <v>19</v>
      </c>
      <c r="D16" s="42" t="s">
        <v>23</v>
      </c>
      <c r="E16" s="27">
        <v>63.538559254923285</v>
      </c>
      <c r="F16" s="27">
        <v>58.13089901431168</v>
      </c>
      <c r="G16" s="27">
        <v>58.743178182430519</v>
      </c>
      <c r="H16" s="27">
        <v>57.056659213898719</v>
      </c>
      <c r="I16" s="27">
        <v>57.303375890992626</v>
      </c>
      <c r="J16" s="27">
        <v>56.555881565473257</v>
      </c>
      <c r="K16" s="39">
        <v>46.405483456603513</v>
      </c>
      <c r="O16" s="92"/>
      <c r="P16" s="86" t="s">
        <v>61</v>
      </c>
      <c r="Q16" s="86" t="s">
        <v>19</v>
      </c>
      <c r="R16" s="42" t="s">
        <v>23</v>
      </c>
      <c r="S16" s="90">
        <v>389140</v>
      </c>
      <c r="T16" s="90">
        <v>352847</v>
      </c>
      <c r="U16" s="90">
        <v>383731</v>
      </c>
      <c r="V16" s="90">
        <v>355738</v>
      </c>
      <c r="W16" s="90">
        <v>378408</v>
      </c>
      <c r="X16" s="90">
        <v>409796</v>
      </c>
      <c r="Y16" s="91">
        <v>353678</v>
      </c>
    </row>
    <row r="17" spans="1:25" x14ac:dyDescent="0.25">
      <c r="A17" s="35"/>
      <c r="B17" s="86"/>
      <c r="C17" s="86"/>
      <c r="D17" s="43" t="s">
        <v>24</v>
      </c>
      <c r="E17" s="27">
        <v>0.71631574322287006</v>
      </c>
      <c r="F17" s="27">
        <v>0.7403198217664485</v>
      </c>
      <c r="G17" s="27">
        <v>0.93747731798614897</v>
      </c>
      <c r="H17" s="27">
        <v>0.96551512214837365</v>
      </c>
      <c r="I17" s="27">
        <v>0.92949831194184973</v>
      </c>
      <c r="J17" s="27">
        <v>0.66588798505863767</v>
      </c>
      <c r="K17" s="39">
        <v>0.70230292416769746</v>
      </c>
      <c r="O17" s="92"/>
      <c r="P17" s="86"/>
      <c r="Q17" s="86"/>
      <c r="R17" s="43" t="s">
        <v>24</v>
      </c>
      <c r="S17" s="90">
        <v>11514.439902616348</v>
      </c>
      <c r="T17" s="90">
        <v>9195.161168552102</v>
      </c>
      <c r="U17" s="90">
        <v>15168.69290157224</v>
      </c>
      <c r="V17" s="90">
        <v>11905.743024100968</v>
      </c>
      <c r="W17" s="90">
        <v>8448.9265655765248</v>
      </c>
      <c r="X17" s="90">
        <v>9843.7476930101802</v>
      </c>
      <c r="Y17" s="91">
        <v>9219.0808764707945</v>
      </c>
    </row>
    <row r="18" spans="1:25" x14ac:dyDescent="0.25">
      <c r="A18" s="35"/>
      <c r="B18" s="86"/>
      <c r="C18" s="86" t="s">
        <v>21</v>
      </c>
      <c r="D18" s="42" t="s">
        <v>23</v>
      </c>
      <c r="E18" s="27">
        <v>27.422132257558694</v>
      </c>
      <c r="F18" s="27">
        <v>26.070946938054007</v>
      </c>
      <c r="G18" s="27">
        <v>30.221205148432006</v>
      </c>
      <c r="H18" s="27">
        <v>32.093082981039068</v>
      </c>
      <c r="I18" s="27">
        <v>33.271105036444034</v>
      </c>
      <c r="J18" s="27">
        <v>32.450591984686852</v>
      </c>
      <c r="K18" s="39">
        <v>29.22910199221279</v>
      </c>
      <c r="O18" s="92"/>
      <c r="P18" s="86"/>
      <c r="Q18" s="86" t="s">
        <v>21</v>
      </c>
      <c r="R18" s="42" t="s">
        <v>23</v>
      </c>
      <c r="S18" s="90">
        <v>192369</v>
      </c>
      <c r="T18" s="90">
        <v>182883</v>
      </c>
      <c r="U18" s="90">
        <v>239824</v>
      </c>
      <c r="V18" s="90">
        <v>257426</v>
      </c>
      <c r="W18" s="90">
        <v>279450</v>
      </c>
      <c r="X18" s="90">
        <v>299052</v>
      </c>
      <c r="Y18" s="91">
        <v>294798</v>
      </c>
    </row>
    <row r="19" spans="1:25" x14ac:dyDescent="0.25">
      <c r="A19" s="35"/>
      <c r="B19" s="86"/>
      <c r="C19" s="86"/>
      <c r="D19" s="43" t="s">
        <v>24</v>
      </c>
      <c r="E19" s="27">
        <v>0.68097685988488299</v>
      </c>
      <c r="F19" s="27">
        <v>0.68921043764928169</v>
      </c>
      <c r="G19" s="27">
        <v>0.83185911523298761</v>
      </c>
      <c r="H19" s="27">
        <v>0.98355068233903553</v>
      </c>
      <c r="I19" s="27">
        <v>0.54262821363073255</v>
      </c>
      <c r="J19" s="27">
        <v>0.58977818416317551</v>
      </c>
      <c r="K19" s="39">
        <v>0.58960218690536137</v>
      </c>
      <c r="O19" s="92"/>
      <c r="P19" s="86"/>
      <c r="Q19" s="86"/>
      <c r="R19" s="43" t="s">
        <v>24</v>
      </c>
      <c r="S19" s="90">
        <v>6695.7260064169996</v>
      </c>
      <c r="T19" s="90">
        <v>6614.8280157839963</v>
      </c>
      <c r="U19" s="90">
        <v>10582.406988417097</v>
      </c>
      <c r="V19" s="90">
        <v>10193.970763613856</v>
      </c>
      <c r="W19" s="90">
        <v>7602.2733317429429</v>
      </c>
      <c r="X19" s="90">
        <v>8313.6033216158066</v>
      </c>
      <c r="Y19" s="91">
        <v>8372.3390453103839</v>
      </c>
    </row>
    <row r="20" spans="1:25" x14ac:dyDescent="0.25">
      <c r="A20" s="35"/>
      <c r="B20" s="86" t="s">
        <v>62</v>
      </c>
      <c r="C20" s="86" t="s">
        <v>19</v>
      </c>
      <c r="D20" s="42" t="s">
        <v>23</v>
      </c>
      <c r="E20" s="27">
        <v>68.490910345690935</v>
      </c>
      <c r="F20" s="27">
        <v>64.210663166369571</v>
      </c>
      <c r="G20" s="27">
        <v>63.728348589663696</v>
      </c>
      <c r="H20" s="27">
        <v>64.214578673698782</v>
      </c>
      <c r="I20" s="27">
        <v>62.874441885710908</v>
      </c>
      <c r="J20" s="27">
        <v>63.646784614526553</v>
      </c>
      <c r="K20" s="39">
        <v>52.185626781093383</v>
      </c>
      <c r="O20" s="92"/>
      <c r="P20" s="86" t="s">
        <v>62</v>
      </c>
      <c r="Q20" s="86" t="s">
        <v>19</v>
      </c>
      <c r="R20" s="42" t="s">
        <v>23</v>
      </c>
      <c r="S20" s="90">
        <v>426747</v>
      </c>
      <c r="T20" s="90">
        <v>409935</v>
      </c>
      <c r="U20" s="90">
        <v>406996</v>
      </c>
      <c r="V20" s="90">
        <v>449032</v>
      </c>
      <c r="W20" s="90">
        <v>415275</v>
      </c>
      <c r="X20" s="90">
        <v>433637</v>
      </c>
      <c r="Y20" s="91">
        <v>382362</v>
      </c>
    </row>
    <row r="21" spans="1:25" x14ac:dyDescent="0.25">
      <c r="A21" s="35"/>
      <c r="B21" s="86"/>
      <c r="C21" s="86"/>
      <c r="D21" s="43" t="s">
        <v>24</v>
      </c>
      <c r="E21" s="27">
        <v>0.70097765039310156</v>
      </c>
      <c r="F21" s="27">
        <v>0.73411731380567335</v>
      </c>
      <c r="G21" s="27">
        <v>0.94460555018062109</v>
      </c>
      <c r="H21" s="27">
        <v>0.92466098582658429</v>
      </c>
      <c r="I21" s="27">
        <v>0.59615814138372036</v>
      </c>
      <c r="J21" s="27">
        <v>0.59291293298165704</v>
      </c>
      <c r="K21" s="39">
        <v>0.76078191799463102</v>
      </c>
      <c r="O21" s="92"/>
      <c r="P21" s="86"/>
      <c r="Q21" s="86"/>
      <c r="R21" s="43" t="s">
        <v>24</v>
      </c>
      <c r="S21" s="90">
        <v>9955.2442485713909</v>
      </c>
      <c r="T21" s="90">
        <v>11571.710215692792</v>
      </c>
      <c r="U21" s="90">
        <v>16611.315224414353</v>
      </c>
      <c r="V21" s="90">
        <v>22439.872781457409</v>
      </c>
      <c r="W21" s="90">
        <v>9020.0291086318193</v>
      </c>
      <c r="X21" s="90">
        <v>9977.2697183567107</v>
      </c>
      <c r="Y21" s="91">
        <v>10405.499838498805</v>
      </c>
    </row>
    <row r="22" spans="1:25" x14ac:dyDescent="0.25">
      <c r="A22" s="35"/>
      <c r="B22" s="86"/>
      <c r="C22" s="86" t="s">
        <v>21</v>
      </c>
      <c r="D22" s="42" t="s">
        <v>23</v>
      </c>
      <c r="E22" s="27">
        <v>33.191230911614994</v>
      </c>
      <c r="F22" s="27">
        <v>32.949983323656937</v>
      </c>
      <c r="G22" s="27">
        <v>36.443416859009957</v>
      </c>
      <c r="H22" s="27">
        <v>35.805738659333372</v>
      </c>
      <c r="I22" s="27">
        <v>39.332283640451458</v>
      </c>
      <c r="J22" s="27">
        <v>40.610950817261454</v>
      </c>
      <c r="K22" s="39">
        <v>32.561622556654733</v>
      </c>
      <c r="O22" s="92"/>
      <c r="P22" s="86"/>
      <c r="Q22" s="86" t="s">
        <v>21</v>
      </c>
      <c r="R22" s="42" t="s">
        <v>23</v>
      </c>
      <c r="S22" s="90">
        <v>229524</v>
      </c>
      <c r="T22" s="90">
        <v>240066</v>
      </c>
      <c r="U22" s="90">
        <v>276943</v>
      </c>
      <c r="V22" s="90">
        <v>295822</v>
      </c>
      <c r="W22" s="90">
        <v>323993</v>
      </c>
      <c r="X22" s="90">
        <v>342449</v>
      </c>
      <c r="Y22" s="91">
        <v>310028</v>
      </c>
    </row>
    <row r="23" spans="1:25" x14ac:dyDescent="0.25">
      <c r="A23" s="35"/>
      <c r="B23" s="86"/>
      <c r="C23" s="86"/>
      <c r="D23" s="43" t="s">
        <v>24</v>
      </c>
      <c r="E23" s="27">
        <v>0.64302020352249523</v>
      </c>
      <c r="F23" s="27">
        <v>0.71813512039593907</v>
      </c>
      <c r="G23" s="27">
        <v>0.99554398595885163</v>
      </c>
      <c r="H23" s="27">
        <v>0.77336988770912707</v>
      </c>
      <c r="I23" s="27">
        <v>0.58358507970612783</v>
      </c>
      <c r="J23" s="27">
        <v>0.61390338824173718</v>
      </c>
      <c r="K23" s="39">
        <v>0.65965947230249344</v>
      </c>
      <c r="O23" s="92"/>
      <c r="P23" s="86"/>
      <c r="Q23" s="86"/>
      <c r="R23" s="43" t="s">
        <v>24</v>
      </c>
      <c r="S23" s="90">
        <v>6919.1465485164717</v>
      </c>
      <c r="T23" s="90">
        <v>7933.3528995664356</v>
      </c>
      <c r="U23" s="90">
        <v>15400.331610151205</v>
      </c>
      <c r="V23" s="90">
        <v>11630.40274658837</v>
      </c>
      <c r="W23" s="90">
        <v>8207.0467302817324</v>
      </c>
      <c r="X23" s="90">
        <v>9477.0226264019384</v>
      </c>
      <c r="Y23" s="91">
        <v>8909.5757612783054</v>
      </c>
    </row>
    <row r="24" spans="1:25" x14ac:dyDescent="0.25">
      <c r="A24" s="35"/>
      <c r="B24" s="86" t="s">
        <v>63</v>
      </c>
      <c r="C24" s="86" t="s">
        <v>19</v>
      </c>
      <c r="D24" s="42" t="s">
        <v>23</v>
      </c>
      <c r="E24" s="27">
        <v>69.08440755783154</v>
      </c>
      <c r="F24" s="27">
        <v>64.933675923347593</v>
      </c>
      <c r="G24" s="27">
        <v>66.792005829819999</v>
      </c>
      <c r="H24" s="27">
        <v>66.309231798001647</v>
      </c>
      <c r="I24" s="27">
        <v>67.190356866671067</v>
      </c>
      <c r="J24" s="27">
        <v>67.544329619262371</v>
      </c>
      <c r="K24" s="39">
        <v>56.925981946343221</v>
      </c>
      <c r="O24" s="92"/>
      <c r="P24" s="86" t="s">
        <v>63</v>
      </c>
      <c r="Q24" s="86" t="s">
        <v>19</v>
      </c>
      <c r="R24" s="42" t="s">
        <v>23</v>
      </c>
      <c r="S24" s="90">
        <v>406874</v>
      </c>
      <c r="T24" s="90">
        <v>410412</v>
      </c>
      <c r="U24" s="90">
        <v>452779</v>
      </c>
      <c r="V24" s="90">
        <v>445234</v>
      </c>
      <c r="W24" s="90">
        <v>448329</v>
      </c>
      <c r="X24" s="90">
        <v>471504</v>
      </c>
      <c r="Y24" s="91">
        <v>469694</v>
      </c>
    </row>
    <row r="25" spans="1:25" x14ac:dyDescent="0.25">
      <c r="A25" s="35"/>
      <c r="B25" s="86"/>
      <c r="C25" s="86"/>
      <c r="D25" s="43" t="s">
        <v>24</v>
      </c>
      <c r="E25" s="27">
        <v>0.76963299540434671</v>
      </c>
      <c r="F25" s="27">
        <v>0.82481020197330712</v>
      </c>
      <c r="G25" s="27">
        <v>1.1420661718717229</v>
      </c>
      <c r="H25" s="27">
        <v>0.8940743704810461</v>
      </c>
      <c r="I25" s="27">
        <v>0.63353199834947438</v>
      </c>
      <c r="J25" s="27">
        <v>0.62246662734943814</v>
      </c>
      <c r="K25" s="39">
        <v>0.65748699010914857</v>
      </c>
      <c r="O25" s="92"/>
      <c r="P25" s="86"/>
      <c r="Q25" s="86"/>
      <c r="R25" s="43" t="s">
        <v>24</v>
      </c>
      <c r="S25" s="90">
        <v>10395.074176813876</v>
      </c>
      <c r="T25" s="90">
        <v>11202.94001941199</v>
      </c>
      <c r="U25" s="90">
        <v>27972.605060330756</v>
      </c>
      <c r="V25" s="90">
        <v>13135.940265232188</v>
      </c>
      <c r="W25" s="90">
        <v>9974.5986975926971</v>
      </c>
      <c r="X25" s="90">
        <v>11036.359529440135</v>
      </c>
      <c r="Y25" s="91">
        <v>11539.891715368914</v>
      </c>
    </row>
    <row r="26" spans="1:25" x14ac:dyDescent="0.25">
      <c r="A26" s="35"/>
      <c r="B26" s="86"/>
      <c r="C26" s="86" t="s">
        <v>21</v>
      </c>
      <c r="D26" s="42" t="s">
        <v>23</v>
      </c>
      <c r="E26" s="27">
        <v>37.676851311425715</v>
      </c>
      <c r="F26" s="27">
        <v>35.214647968468256</v>
      </c>
      <c r="G26" s="27">
        <v>37.945089614331152</v>
      </c>
      <c r="H26" s="27">
        <v>40.628077126772723</v>
      </c>
      <c r="I26" s="27">
        <v>43.419896570391849</v>
      </c>
      <c r="J26" s="27">
        <v>43.669477376116426</v>
      </c>
      <c r="K26" s="39">
        <v>37.800957334174662</v>
      </c>
      <c r="O26" s="92"/>
      <c r="P26" s="86"/>
      <c r="Q26" s="86" t="s">
        <v>21</v>
      </c>
      <c r="R26" s="42" t="s">
        <v>23</v>
      </c>
      <c r="S26" s="90">
        <v>249819</v>
      </c>
      <c r="T26" s="90">
        <v>254273</v>
      </c>
      <c r="U26" s="90">
        <v>297436</v>
      </c>
      <c r="V26" s="90">
        <v>310689</v>
      </c>
      <c r="W26" s="90">
        <v>342474</v>
      </c>
      <c r="X26" s="90">
        <v>353359</v>
      </c>
      <c r="Y26" s="91">
        <v>390592</v>
      </c>
    </row>
    <row r="27" spans="1:25" x14ac:dyDescent="0.25">
      <c r="A27" s="35"/>
      <c r="B27" s="86"/>
      <c r="C27" s="86"/>
      <c r="D27" s="43" t="s">
        <v>24</v>
      </c>
      <c r="E27" s="27">
        <v>0.78690608782405502</v>
      </c>
      <c r="F27" s="27">
        <v>0.75496910663938044</v>
      </c>
      <c r="G27" s="27">
        <v>1.7360816677467243</v>
      </c>
      <c r="H27" s="27">
        <v>0.71652253387785325</v>
      </c>
      <c r="I27" s="27">
        <v>0.60331559665512013</v>
      </c>
      <c r="J27" s="27">
        <v>0.65051825036609534</v>
      </c>
      <c r="K27" s="39">
        <v>0.64947773091481009</v>
      </c>
      <c r="O27" s="92"/>
      <c r="P27" s="86"/>
      <c r="Q27" s="86"/>
      <c r="R27" s="43" t="s">
        <v>24</v>
      </c>
      <c r="S27" s="90">
        <v>8215.9406912181948</v>
      </c>
      <c r="T27" s="90">
        <v>8058.7212837372335</v>
      </c>
      <c r="U27" s="90">
        <v>15900.75882488047</v>
      </c>
      <c r="V27" s="90">
        <v>9491.3212589394589</v>
      </c>
      <c r="W27" s="90">
        <v>8498.1192172897736</v>
      </c>
      <c r="X27" s="90">
        <v>8849.2087349505418</v>
      </c>
      <c r="Y27" s="91">
        <v>9959.4023327804261</v>
      </c>
    </row>
    <row r="28" spans="1:25" x14ac:dyDescent="0.25">
      <c r="A28" s="35"/>
      <c r="B28" s="86" t="s">
        <v>64</v>
      </c>
      <c r="C28" s="86" t="s">
        <v>19</v>
      </c>
      <c r="D28" s="42" t="s">
        <v>23</v>
      </c>
      <c r="E28" s="27">
        <v>72.209896484755546</v>
      </c>
      <c r="F28" s="27">
        <v>68.217396892270173</v>
      </c>
      <c r="G28" s="27">
        <v>68.677628024473222</v>
      </c>
      <c r="H28" s="27">
        <v>71.609200596502333</v>
      </c>
      <c r="I28" s="27">
        <v>70.999176386345567</v>
      </c>
      <c r="J28" s="27">
        <v>72.114515725988909</v>
      </c>
      <c r="K28" s="39">
        <v>64.924853515972643</v>
      </c>
      <c r="O28" s="92"/>
      <c r="P28" s="86" t="s">
        <v>64</v>
      </c>
      <c r="Q28" s="86" t="s">
        <v>19</v>
      </c>
      <c r="R28" s="42" t="s">
        <v>23</v>
      </c>
      <c r="S28" s="90">
        <v>459564</v>
      </c>
      <c r="T28" s="90">
        <v>435242</v>
      </c>
      <c r="U28" s="90">
        <v>470325</v>
      </c>
      <c r="V28" s="90">
        <v>475392</v>
      </c>
      <c r="W28" s="90">
        <v>501710</v>
      </c>
      <c r="X28" s="90">
        <v>533889</v>
      </c>
      <c r="Y28" s="91">
        <v>455964</v>
      </c>
    </row>
    <row r="29" spans="1:25" x14ac:dyDescent="0.25">
      <c r="A29" s="35"/>
      <c r="B29" s="86"/>
      <c r="C29" s="86"/>
      <c r="D29" s="43" t="s">
        <v>24</v>
      </c>
      <c r="E29" s="27">
        <v>0.76882878718159031</v>
      </c>
      <c r="F29" s="27">
        <v>0.74522004994003643</v>
      </c>
      <c r="G29" s="27">
        <v>1.1443562593796459</v>
      </c>
      <c r="H29" s="27">
        <v>0.83989655777559957</v>
      </c>
      <c r="I29" s="27">
        <v>0.61611949614803629</v>
      </c>
      <c r="J29" s="27">
        <v>0.6044295019797834</v>
      </c>
      <c r="K29" s="39">
        <v>2.0408629746272942</v>
      </c>
      <c r="O29" s="92"/>
      <c r="P29" s="86"/>
      <c r="Q29" s="86"/>
      <c r="R29" s="43" t="s">
        <v>24</v>
      </c>
      <c r="S29" s="90">
        <v>11632.680522688028</v>
      </c>
      <c r="T29" s="90">
        <v>11560.589760730321</v>
      </c>
      <c r="U29" s="90">
        <v>24110.353908938654</v>
      </c>
      <c r="V29" s="90">
        <v>18167.727603020634</v>
      </c>
      <c r="W29" s="90">
        <v>11772.027337540016</v>
      </c>
      <c r="X29" s="90">
        <v>12650.273212072218</v>
      </c>
      <c r="Y29" s="91">
        <v>39949.422751568774</v>
      </c>
    </row>
    <row r="30" spans="1:25" x14ac:dyDescent="0.25">
      <c r="A30" s="35"/>
      <c r="C30" s="86" t="s">
        <v>21</v>
      </c>
      <c r="D30" s="42" t="s">
        <v>23</v>
      </c>
      <c r="E30" s="27">
        <v>42.167347696314529</v>
      </c>
      <c r="F30" s="27">
        <v>41.71245819349528</v>
      </c>
      <c r="G30" s="27">
        <v>40.798638534474115</v>
      </c>
      <c r="H30" s="27">
        <v>45.745619859241842</v>
      </c>
      <c r="I30" s="27">
        <v>47.451162258828909</v>
      </c>
      <c r="J30" s="27">
        <v>48.051916112808719</v>
      </c>
      <c r="K30" s="39">
        <v>41.186885569241106</v>
      </c>
      <c r="O30" s="35"/>
      <c r="Q30" s="86" t="s">
        <v>21</v>
      </c>
      <c r="R30" s="42" t="s">
        <v>23</v>
      </c>
      <c r="S30" s="90">
        <v>277182</v>
      </c>
      <c r="T30" s="90">
        <v>287851</v>
      </c>
      <c r="U30" s="90">
        <v>297030</v>
      </c>
      <c r="V30" s="90">
        <v>351384</v>
      </c>
      <c r="W30" s="90">
        <v>373462</v>
      </c>
      <c r="X30" s="90">
        <v>390775</v>
      </c>
      <c r="Y30" s="91">
        <v>359169</v>
      </c>
    </row>
    <row r="31" spans="1:25" x14ac:dyDescent="0.25">
      <c r="A31" s="35"/>
      <c r="B31" s="86"/>
      <c r="C31" s="86"/>
      <c r="D31" s="43" t="s">
        <v>24</v>
      </c>
      <c r="E31" s="27">
        <v>0.79205821324304593</v>
      </c>
      <c r="F31" s="27">
        <v>0.79023318626763972</v>
      </c>
      <c r="G31" s="27">
        <v>1.1877895892488672</v>
      </c>
      <c r="H31" s="27">
        <v>1.062829277990704</v>
      </c>
      <c r="I31" s="27">
        <v>0.58952572310109519</v>
      </c>
      <c r="J31" s="27">
        <v>0.73450286102535844</v>
      </c>
      <c r="K31" s="39">
        <v>1.6523173950652874</v>
      </c>
      <c r="O31" s="35"/>
      <c r="P31" s="86"/>
      <c r="Q31" s="86"/>
      <c r="R31" s="43" t="s">
        <v>24</v>
      </c>
      <c r="S31" s="90">
        <v>9472.9344537463312</v>
      </c>
      <c r="T31" s="90">
        <v>9270.1041206316786</v>
      </c>
      <c r="U31" s="90">
        <v>13202.166652790131</v>
      </c>
      <c r="V31" s="90">
        <v>17555.221095236215</v>
      </c>
      <c r="W31" s="90">
        <v>10640.419379743533</v>
      </c>
      <c r="X31" s="90">
        <v>11167.980641155336</v>
      </c>
      <c r="Y31" s="91">
        <v>21293.110757618113</v>
      </c>
    </row>
    <row r="32" spans="1:25" x14ac:dyDescent="0.25">
      <c r="A32" s="35"/>
      <c r="B32" s="86" t="s">
        <v>65</v>
      </c>
      <c r="C32" s="86" t="s">
        <v>19</v>
      </c>
      <c r="D32" s="42" t="s">
        <v>23</v>
      </c>
      <c r="E32" s="27">
        <v>74.324033221902198</v>
      </c>
      <c r="F32" s="27">
        <v>71.4153193138456</v>
      </c>
      <c r="G32" s="27">
        <v>74.798553113696201</v>
      </c>
      <c r="H32" s="27">
        <v>74.955773277067934</v>
      </c>
      <c r="I32" s="27">
        <v>75.247807867229596</v>
      </c>
      <c r="J32" s="27">
        <v>76.099979606403593</v>
      </c>
      <c r="K32" s="39">
        <v>67.311229295149147</v>
      </c>
      <c r="O32" s="35"/>
      <c r="P32" s="86" t="s">
        <v>65</v>
      </c>
      <c r="Q32" s="86" t="s">
        <v>19</v>
      </c>
      <c r="R32" s="42" t="s">
        <v>23</v>
      </c>
      <c r="S32" s="90">
        <v>465785</v>
      </c>
      <c r="T32" s="90">
        <v>468071</v>
      </c>
      <c r="U32" s="90">
        <v>478707</v>
      </c>
      <c r="V32" s="90">
        <v>510137</v>
      </c>
      <c r="W32" s="90">
        <v>526308</v>
      </c>
      <c r="X32" s="90">
        <v>537345</v>
      </c>
      <c r="Y32" s="91">
        <v>499555</v>
      </c>
    </row>
    <row r="33" spans="1:25" x14ac:dyDescent="0.25">
      <c r="A33" s="35"/>
      <c r="B33" s="86"/>
      <c r="C33" s="86"/>
      <c r="D33" s="43" t="s">
        <v>24</v>
      </c>
      <c r="E33" s="27">
        <v>0.75074445659314482</v>
      </c>
      <c r="F33" s="27">
        <v>0.79807083027987791</v>
      </c>
      <c r="G33" s="27">
        <v>1.150256396557169</v>
      </c>
      <c r="H33" s="27">
        <v>0.82610659915562712</v>
      </c>
      <c r="I33" s="27">
        <v>0.59690591085189582</v>
      </c>
      <c r="J33" s="27">
        <v>0.74536886660239088</v>
      </c>
      <c r="K33" s="39">
        <v>0.69092302087241508</v>
      </c>
      <c r="O33" s="35"/>
      <c r="P33" s="86"/>
      <c r="Q33" s="86"/>
      <c r="R33" s="43" t="s">
        <v>24</v>
      </c>
      <c r="S33" s="90">
        <v>12651.046220307175</v>
      </c>
      <c r="T33" s="90">
        <v>12645.385565506655</v>
      </c>
      <c r="U33" s="90">
        <v>24753.870523956317</v>
      </c>
      <c r="V33" s="90">
        <v>21496.023736425166</v>
      </c>
      <c r="W33" s="90">
        <v>12051.536710921398</v>
      </c>
      <c r="X33" s="90">
        <v>14988.381441930977</v>
      </c>
      <c r="Y33" s="91">
        <v>11747.73096741311</v>
      </c>
    </row>
    <row r="34" spans="1:25" x14ac:dyDescent="0.25">
      <c r="A34" s="35"/>
      <c r="C34" s="86" t="s">
        <v>21</v>
      </c>
      <c r="D34" s="42" t="s">
        <v>23</v>
      </c>
      <c r="E34" s="27">
        <v>47.948735722482802</v>
      </c>
      <c r="F34" s="27">
        <v>46.459935192104894</v>
      </c>
      <c r="G34" s="27">
        <v>48.255882067919138</v>
      </c>
      <c r="H34" s="27">
        <v>49.952295717062732</v>
      </c>
      <c r="I34" s="27">
        <v>51.376985131565945</v>
      </c>
      <c r="J34" s="27">
        <v>55.074744611434987</v>
      </c>
      <c r="K34" s="39">
        <v>48.283990293943113</v>
      </c>
      <c r="O34" s="35"/>
      <c r="Q34" s="86" t="s">
        <v>21</v>
      </c>
      <c r="R34" s="42" t="s">
        <v>23</v>
      </c>
      <c r="S34" s="90">
        <v>311276</v>
      </c>
      <c r="T34" s="90">
        <v>314570</v>
      </c>
      <c r="U34" s="90">
        <v>333632</v>
      </c>
      <c r="V34" s="90">
        <v>363352</v>
      </c>
      <c r="W34" s="90">
        <v>379511</v>
      </c>
      <c r="X34" s="90">
        <v>411893</v>
      </c>
      <c r="Y34" s="91">
        <v>410904</v>
      </c>
    </row>
    <row r="35" spans="1:25" x14ac:dyDescent="0.25">
      <c r="A35" s="35"/>
      <c r="B35" s="86"/>
      <c r="C35" s="86"/>
      <c r="D35" s="43" t="s">
        <v>24</v>
      </c>
      <c r="E35" s="27">
        <v>0.82916825908857061</v>
      </c>
      <c r="F35" s="27">
        <v>0.80725012359915638</v>
      </c>
      <c r="G35" s="27">
        <v>1.2958849802546784</v>
      </c>
      <c r="H35" s="27">
        <v>1.1288313626618922</v>
      </c>
      <c r="I35" s="27">
        <v>0.61728184565261934</v>
      </c>
      <c r="J35" s="27">
        <v>0.77989547791805092</v>
      </c>
      <c r="K35" s="39">
        <v>0.83991362052836804</v>
      </c>
      <c r="O35" s="35"/>
      <c r="P35" s="86"/>
      <c r="Q35" s="86"/>
      <c r="R35" s="43" t="s">
        <v>24</v>
      </c>
      <c r="S35" s="90">
        <v>9402.1376330123221</v>
      </c>
      <c r="T35" s="90">
        <v>9776.2437968633676</v>
      </c>
      <c r="U35" s="90">
        <v>15268.569704156631</v>
      </c>
      <c r="V35" s="90">
        <v>14835.221807271049</v>
      </c>
      <c r="W35" s="90">
        <v>9409.3464756099056</v>
      </c>
      <c r="X35" s="90">
        <v>10938.946188533835</v>
      </c>
      <c r="Y35" s="91">
        <v>12508.879552253999</v>
      </c>
    </row>
    <row r="36" spans="1:25" x14ac:dyDescent="0.25">
      <c r="A36" s="35"/>
      <c r="B36" s="88" t="s">
        <v>66</v>
      </c>
      <c r="C36" s="86" t="s">
        <v>19</v>
      </c>
      <c r="D36" s="42" t="s">
        <v>23</v>
      </c>
      <c r="E36" s="27">
        <v>76.375574805539244</v>
      </c>
      <c r="F36" s="27">
        <v>74.624517236446863</v>
      </c>
      <c r="G36" s="27">
        <v>74.832723198981341</v>
      </c>
      <c r="H36" s="27">
        <v>74.822314260878457</v>
      </c>
      <c r="I36" s="27">
        <v>76.159844312062731</v>
      </c>
      <c r="J36" s="27">
        <v>79.145844128849433</v>
      </c>
      <c r="K36" s="39">
        <v>73.297428579269464</v>
      </c>
      <c r="O36" s="35"/>
      <c r="P36" s="88" t="s">
        <v>66</v>
      </c>
      <c r="Q36" s="86" t="s">
        <v>19</v>
      </c>
      <c r="R36" s="42" t="s">
        <v>23</v>
      </c>
      <c r="S36" s="90">
        <v>463059</v>
      </c>
      <c r="T36" s="90">
        <v>453879</v>
      </c>
      <c r="U36" s="90">
        <v>488963</v>
      </c>
      <c r="V36" s="90">
        <v>497522</v>
      </c>
      <c r="W36" s="90">
        <v>518925</v>
      </c>
      <c r="X36" s="90">
        <v>540688</v>
      </c>
      <c r="Y36" s="91">
        <v>534177</v>
      </c>
    </row>
    <row r="37" spans="1:25" x14ac:dyDescent="0.25">
      <c r="A37" s="35"/>
      <c r="B37" s="86"/>
      <c r="C37" s="86"/>
      <c r="D37" s="43" t="s">
        <v>24</v>
      </c>
      <c r="E37" s="27">
        <v>0.72642257580199976</v>
      </c>
      <c r="F37" s="27">
        <v>0.96181477581487662</v>
      </c>
      <c r="G37" s="27">
        <v>1.4073985358958347</v>
      </c>
      <c r="H37" s="27">
        <v>0.89080619530653093</v>
      </c>
      <c r="I37" s="27">
        <v>0.63740662109214385</v>
      </c>
      <c r="J37" s="27">
        <v>0.61921015092030074</v>
      </c>
      <c r="K37" s="39">
        <v>0.79457056666486447</v>
      </c>
      <c r="O37" s="35"/>
      <c r="P37" s="86"/>
      <c r="Q37" s="86"/>
      <c r="R37" s="43" t="s">
        <v>24</v>
      </c>
      <c r="S37" s="90">
        <v>12678.162204311127</v>
      </c>
      <c r="T37" s="90">
        <v>14508.639229205266</v>
      </c>
      <c r="U37" s="90">
        <v>22756.799918278648</v>
      </c>
      <c r="V37" s="90">
        <v>16300.055375447662</v>
      </c>
      <c r="W37" s="90">
        <v>13136.344911999484</v>
      </c>
      <c r="X37" s="90">
        <v>12987.106042669573</v>
      </c>
      <c r="Y37" s="91">
        <v>15435.629830875161</v>
      </c>
    </row>
    <row r="38" spans="1:25" x14ac:dyDescent="0.25">
      <c r="A38" s="35"/>
      <c r="C38" s="86" t="s">
        <v>21</v>
      </c>
      <c r="D38" s="42" t="s">
        <v>23</v>
      </c>
      <c r="E38" s="27">
        <v>52.141602331874552</v>
      </c>
      <c r="F38" s="27">
        <v>49.938042320219843</v>
      </c>
      <c r="G38" s="27">
        <v>51.003278962054324</v>
      </c>
      <c r="H38" s="27">
        <v>54.275190152909836</v>
      </c>
      <c r="I38" s="27">
        <v>58.363995841795621</v>
      </c>
      <c r="J38" s="27">
        <v>59.78761181567679</v>
      </c>
      <c r="K38" s="39">
        <v>55.326840031677882</v>
      </c>
      <c r="O38" s="35"/>
      <c r="Q38" s="86" t="s">
        <v>21</v>
      </c>
      <c r="R38" s="42" t="s">
        <v>23</v>
      </c>
      <c r="S38" s="90">
        <v>319664</v>
      </c>
      <c r="T38" s="90">
        <v>327640</v>
      </c>
      <c r="U38" s="90">
        <v>342359</v>
      </c>
      <c r="V38" s="90">
        <v>365278</v>
      </c>
      <c r="W38" s="90">
        <v>412093</v>
      </c>
      <c r="X38" s="90">
        <v>424617</v>
      </c>
      <c r="Y38" s="91">
        <v>444321</v>
      </c>
    </row>
    <row r="39" spans="1:25" x14ac:dyDescent="0.25">
      <c r="A39" s="35"/>
      <c r="B39" s="86"/>
      <c r="C39" s="86"/>
      <c r="D39" s="43" t="s">
        <v>24</v>
      </c>
      <c r="E39" s="27">
        <v>0.94432581159425588</v>
      </c>
      <c r="F39" s="27">
        <v>1.2056240986353464</v>
      </c>
      <c r="G39" s="27">
        <v>1.3390383281927105</v>
      </c>
      <c r="H39" s="27">
        <v>1.0232413914367684</v>
      </c>
      <c r="I39" s="27">
        <v>0.68979297917622429</v>
      </c>
      <c r="J39" s="27">
        <v>0.78741166116967054</v>
      </c>
      <c r="K39" s="39">
        <v>0.70636407429660208</v>
      </c>
      <c r="O39" s="35"/>
      <c r="P39" s="86"/>
      <c r="Q39" s="86"/>
      <c r="R39" s="43" t="s">
        <v>24</v>
      </c>
      <c r="S39" s="90">
        <v>10283.947114107397</v>
      </c>
      <c r="T39" s="90">
        <v>12151.497217082517</v>
      </c>
      <c r="U39" s="90">
        <v>16518.781465191732</v>
      </c>
      <c r="V39" s="90">
        <v>15273.413019161399</v>
      </c>
      <c r="W39" s="90">
        <v>11212.88016236453</v>
      </c>
      <c r="X39" s="90">
        <v>12422.481925611932</v>
      </c>
      <c r="Y39" s="91">
        <v>10978.57158216198</v>
      </c>
    </row>
    <row r="40" spans="1:25" x14ac:dyDescent="0.25">
      <c r="A40" s="35"/>
      <c r="B40" s="88" t="s">
        <v>67</v>
      </c>
      <c r="C40" s="86" t="s">
        <v>19</v>
      </c>
      <c r="D40" s="42" t="s">
        <v>23</v>
      </c>
      <c r="E40" s="27">
        <v>76.105651653505106</v>
      </c>
      <c r="F40" s="27">
        <v>74.293716888534149</v>
      </c>
      <c r="G40" s="27">
        <v>75.119491671402329</v>
      </c>
      <c r="H40" s="27">
        <v>77.80562465028143</v>
      </c>
      <c r="I40" s="27">
        <v>77.681172847394393</v>
      </c>
      <c r="J40" s="27">
        <v>79.987339849852418</v>
      </c>
      <c r="K40" s="39">
        <v>73.962505919384952</v>
      </c>
      <c r="O40" s="35"/>
      <c r="P40" s="88" t="s">
        <v>67</v>
      </c>
      <c r="Q40" s="86" t="s">
        <v>19</v>
      </c>
      <c r="R40" s="42" t="s">
        <v>23</v>
      </c>
      <c r="S40" s="90">
        <v>426646</v>
      </c>
      <c r="T40" s="90">
        <v>457023</v>
      </c>
      <c r="U40" s="90">
        <v>466622</v>
      </c>
      <c r="V40" s="90">
        <v>496410</v>
      </c>
      <c r="W40" s="90">
        <v>486309</v>
      </c>
      <c r="X40" s="90">
        <v>531979</v>
      </c>
      <c r="Y40" s="91">
        <v>531036</v>
      </c>
    </row>
    <row r="41" spans="1:25" x14ac:dyDescent="0.25">
      <c r="A41" s="35"/>
      <c r="B41" s="86"/>
      <c r="C41" s="86"/>
      <c r="D41" s="43" t="s">
        <v>24</v>
      </c>
      <c r="E41" s="27">
        <v>0.85253189939412732</v>
      </c>
      <c r="F41" s="27">
        <v>1.1029881317105505</v>
      </c>
      <c r="G41" s="27">
        <v>1.3720903522797472</v>
      </c>
      <c r="H41" s="27">
        <v>0.84241211139073136</v>
      </c>
      <c r="I41" s="27">
        <v>0.68252713261764686</v>
      </c>
      <c r="J41" s="27">
        <v>0.86555897479544264</v>
      </c>
      <c r="K41" s="39">
        <v>0.73565626604436063</v>
      </c>
      <c r="O41" s="35"/>
      <c r="P41" s="86"/>
      <c r="Q41" s="86"/>
      <c r="R41" s="43" t="s">
        <v>24</v>
      </c>
      <c r="S41" s="90">
        <v>13459.730986327626</v>
      </c>
      <c r="T41" s="90">
        <v>16125.925060160642</v>
      </c>
      <c r="U41" s="90">
        <v>25229.461672581554</v>
      </c>
      <c r="V41" s="90">
        <v>16364.730875165737</v>
      </c>
      <c r="W41" s="90">
        <v>11626.718294705446</v>
      </c>
      <c r="X41" s="90">
        <v>22007.149244833694</v>
      </c>
      <c r="Y41" s="91">
        <v>14474.999546282019</v>
      </c>
    </row>
    <row r="42" spans="1:25" x14ac:dyDescent="0.25">
      <c r="A42" s="35"/>
      <c r="C42" s="86" t="s">
        <v>21</v>
      </c>
      <c r="D42" s="42" t="s">
        <v>23</v>
      </c>
      <c r="E42" s="27">
        <v>54.740858069469134</v>
      </c>
      <c r="F42" s="27">
        <v>51.63399617194203</v>
      </c>
      <c r="G42" s="27">
        <v>53.170425118427801</v>
      </c>
      <c r="H42" s="27">
        <v>58.801187921275044</v>
      </c>
      <c r="I42" s="27">
        <v>59.838478375726467</v>
      </c>
      <c r="J42" s="27">
        <v>62.644305926284908</v>
      </c>
      <c r="K42" s="39">
        <v>61.104629268711641</v>
      </c>
      <c r="O42" s="35"/>
      <c r="Q42" s="86" t="s">
        <v>21</v>
      </c>
      <c r="R42" s="42" t="s">
        <v>23</v>
      </c>
      <c r="S42" s="90">
        <v>327283</v>
      </c>
      <c r="T42" s="90">
        <v>328575</v>
      </c>
      <c r="U42" s="90">
        <v>330778</v>
      </c>
      <c r="V42" s="90">
        <v>385500</v>
      </c>
      <c r="W42" s="90">
        <v>388472</v>
      </c>
      <c r="X42" s="90">
        <v>412348</v>
      </c>
      <c r="Y42" s="91">
        <v>462449</v>
      </c>
    </row>
    <row r="43" spans="1:25" x14ac:dyDescent="0.25">
      <c r="A43" s="35"/>
      <c r="B43" s="88"/>
      <c r="C43" s="86"/>
      <c r="D43" s="43" t="s">
        <v>24</v>
      </c>
      <c r="E43" s="27">
        <v>0.99761979085818808</v>
      </c>
      <c r="F43" s="27">
        <v>1.189281385396155</v>
      </c>
      <c r="G43" s="27">
        <v>1.4871967037137506</v>
      </c>
      <c r="H43" s="27">
        <v>0.89485320407216329</v>
      </c>
      <c r="I43" s="27">
        <v>0.82566113073307712</v>
      </c>
      <c r="J43" s="27">
        <v>1.0719496198197753</v>
      </c>
      <c r="K43" s="39">
        <v>0.85073335780099846</v>
      </c>
      <c r="O43" s="35"/>
      <c r="P43" s="88"/>
      <c r="Q43" s="86"/>
      <c r="R43" s="43" t="s">
        <v>24</v>
      </c>
      <c r="S43" s="90">
        <v>11765.893810602332</v>
      </c>
      <c r="T43" s="90">
        <v>13592.751145278857</v>
      </c>
      <c r="U43" s="90">
        <v>15085.873411501878</v>
      </c>
      <c r="V43" s="90">
        <v>15788.369244266723</v>
      </c>
      <c r="W43" s="90">
        <v>11651.170669071289</v>
      </c>
      <c r="X43" s="90">
        <v>16999.236851486465</v>
      </c>
      <c r="Y43" s="91">
        <v>14879.228504632123</v>
      </c>
    </row>
    <row r="44" spans="1:25" x14ac:dyDescent="0.25">
      <c r="A44" s="35"/>
      <c r="B44" s="88" t="s">
        <v>68</v>
      </c>
      <c r="C44" s="86" t="s">
        <v>19</v>
      </c>
      <c r="D44" s="42" t="s">
        <v>23</v>
      </c>
      <c r="E44" s="27">
        <v>79.835248807355114</v>
      </c>
      <c r="F44" s="27">
        <v>79.243499322077867</v>
      </c>
      <c r="G44" s="27">
        <v>78.019771238556928</v>
      </c>
      <c r="H44" s="27">
        <v>82.855515080365322</v>
      </c>
      <c r="I44" s="27">
        <v>83.150742201469797</v>
      </c>
      <c r="J44" s="27">
        <v>83.525822727990629</v>
      </c>
      <c r="K44" s="39">
        <v>83.462820635839407</v>
      </c>
      <c r="O44" s="35"/>
      <c r="P44" s="88" t="s">
        <v>68</v>
      </c>
      <c r="Q44" s="86" t="s">
        <v>19</v>
      </c>
      <c r="R44" s="42" t="s">
        <v>23</v>
      </c>
      <c r="S44" s="90">
        <v>429920</v>
      </c>
      <c r="T44" s="90">
        <v>445942</v>
      </c>
      <c r="U44" s="90">
        <v>467379</v>
      </c>
      <c r="V44" s="90">
        <v>479924</v>
      </c>
      <c r="W44" s="90">
        <v>495240</v>
      </c>
      <c r="X44" s="90">
        <v>502412</v>
      </c>
      <c r="Y44" s="91">
        <v>539285</v>
      </c>
    </row>
    <row r="45" spans="1:25" x14ac:dyDescent="0.25">
      <c r="A45" s="35"/>
      <c r="B45" s="88"/>
      <c r="C45" s="86"/>
      <c r="D45" s="43" t="s">
        <v>24</v>
      </c>
      <c r="E45" s="27">
        <v>0.81990259460428283</v>
      </c>
      <c r="F45" s="27">
        <v>1.0994777817498507</v>
      </c>
      <c r="G45" s="27">
        <v>1.3690472144113195</v>
      </c>
      <c r="H45" s="27">
        <v>0.86882932679070213</v>
      </c>
      <c r="I45" s="27">
        <v>0.78065271260344582</v>
      </c>
      <c r="J45" s="27">
        <v>0.66542644352539138</v>
      </c>
      <c r="K45" s="39">
        <v>0.77638643731193202</v>
      </c>
      <c r="O45" s="35"/>
      <c r="P45" s="88"/>
      <c r="Q45" s="86"/>
      <c r="R45" s="43" t="s">
        <v>24</v>
      </c>
      <c r="S45" s="90">
        <v>19581.42486131845</v>
      </c>
      <c r="T45" s="90">
        <v>21973.846159291345</v>
      </c>
      <c r="U45" s="90">
        <v>31366.07565270846</v>
      </c>
      <c r="V45" s="90">
        <v>22373.14231470328</v>
      </c>
      <c r="W45" s="90">
        <v>19826.477429532697</v>
      </c>
      <c r="X45" s="90">
        <v>18913.462121464108</v>
      </c>
      <c r="Y45" s="91">
        <v>17964.874260282417</v>
      </c>
    </row>
    <row r="46" spans="1:25" x14ac:dyDescent="0.25">
      <c r="A46" s="35"/>
      <c r="C46" s="86" t="s">
        <v>21</v>
      </c>
      <c r="D46" s="42" t="s">
        <v>23</v>
      </c>
      <c r="E46" s="27">
        <v>60.75465687083922</v>
      </c>
      <c r="F46" s="27">
        <v>58.268859502692663</v>
      </c>
      <c r="G46" s="27">
        <v>60.469726788608469</v>
      </c>
      <c r="H46" s="27">
        <v>65.102924270399214</v>
      </c>
      <c r="I46" s="27">
        <v>66.431917776752911</v>
      </c>
      <c r="J46" s="27">
        <v>70.088501470933721</v>
      </c>
      <c r="K46" s="39">
        <v>72.840745648130365</v>
      </c>
      <c r="O46" s="35"/>
      <c r="Q46" s="86" t="s">
        <v>21</v>
      </c>
      <c r="R46" s="42" t="s">
        <v>23</v>
      </c>
      <c r="S46" s="90">
        <v>312751</v>
      </c>
      <c r="T46" s="90">
        <v>321136</v>
      </c>
      <c r="U46" s="90">
        <v>334296</v>
      </c>
      <c r="V46" s="90">
        <v>355072</v>
      </c>
      <c r="W46" s="90">
        <v>373077</v>
      </c>
      <c r="X46" s="90">
        <v>399775</v>
      </c>
      <c r="Y46" s="91">
        <v>462884</v>
      </c>
    </row>
    <row r="47" spans="1:25" x14ac:dyDescent="0.25">
      <c r="A47" s="35"/>
      <c r="B47" s="88"/>
      <c r="C47" s="88"/>
      <c r="D47" s="43" t="s">
        <v>24</v>
      </c>
      <c r="E47" s="27">
        <v>1.1501130598133431</v>
      </c>
      <c r="F47" s="27">
        <v>1.8095974157281394</v>
      </c>
      <c r="G47" s="27">
        <v>1.6308135098081125</v>
      </c>
      <c r="H47" s="27">
        <v>1.255861446716199</v>
      </c>
      <c r="I47" s="27">
        <v>1.0986973586740656</v>
      </c>
      <c r="J47" s="27">
        <v>0.92667325836336434</v>
      </c>
      <c r="K47" s="39">
        <v>1.0144025693476049</v>
      </c>
      <c r="O47" s="35"/>
      <c r="P47" s="88"/>
      <c r="Q47" s="88"/>
      <c r="R47" s="43" t="s">
        <v>24</v>
      </c>
      <c r="S47" s="90">
        <v>16898.481733031793</v>
      </c>
      <c r="T47" s="90">
        <v>18042.188644466154</v>
      </c>
      <c r="U47" s="90">
        <v>21058.966241512437</v>
      </c>
      <c r="V47" s="90">
        <v>19162.861659759736</v>
      </c>
      <c r="W47" s="90">
        <v>16688.461610476759</v>
      </c>
      <c r="X47" s="90">
        <v>17585.088578625539</v>
      </c>
      <c r="Y47" s="91">
        <v>16151.811066195165</v>
      </c>
    </row>
    <row r="48" spans="1:25" x14ac:dyDescent="0.25">
      <c r="A48" s="35"/>
      <c r="B48" s="37" t="s">
        <v>20</v>
      </c>
      <c r="C48" s="86" t="s">
        <v>19</v>
      </c>
      <c r="D48" s="42" t="s">
        <v>23</v>
      </c>
      <c r="E48" s="27">
        <f>+'19'!E16</f>
        <v>68.274511206911967</v>
      </c>
      <c r="F48" s="27">
        <f>+'19'!F16</f>
        <v>64.451274283744553</v>
      </c>
      <c r="G48" s="27">
        <f>+'19'!G16</f>
        <v>65.636926333727672</v>
      </c>
      <c r="H48" s="27">
        <f>+'19'!H16</f>
        <v>66.329463709604525</v>
      </c>
      <c r="I48" s="27">
        <f>+'19'!I16</f>
        <v>66.182133567825815</v>
      </c>
      <c r="J48" s="27">
        <f>+'19'!J16</f>
        <v>66.477590654715016</v>
      </c>
      <c r="K48" s="39">
        <f>+'19'!K16</f>
        <v>58.349704863505423</v>
      </c>
      <c r="O48" s="35"/>
      <c r="P48" s="37" t="s">
        <v>20</v>
      </c>
      <c r="Q48" s="86" t="s">
        <v>19</v>
      </c>
      <c r="R48" s="42" t="s">
        <v>23</v>
      </c>
      <c r="S48" s="90">
        <f>+'19'!R16</f>
        <v>4045755</v>
      </c>
      <c r="T48" s="90">
        <f>+'19'!S16</f>
        <v>3947065</v>
      </c>
      <c r="U48" s="90">
        <f>+'19'!T16</f>
        <v>4115092</v>
      </c>
      <c r="V48" s="90">
        <f>+'19'!U16</f>
        <v>4219844</v>
      </c>
      <c r="W48" s="90">
        <f>+'19'!V16</f>
        <v>4289229</v>
      </c>
      <c r="X48" s="90">
        <f>+'19'!W16</f>
        <v>4451622</v>
      </c>
      <c r="Y48" s="91">
        <f>+'19'!X16</f>
        <v>4159003</v>
      </c>
    </row>
    <row r="49" spans="1:25" x14ac:dyDescent="0.25">
      <c r="A49" s="35"/>
      <c r="B49" s="88"/>
      <c r="C49" s="86"/>
      <c r="D49" s="43" t="s">
        <v>24</v>
      </c>
      <c r="E49" s="27">
        <f>+'19'!E17</f>
        <v>0.25990824457318679</v>
      </c>
      <c r="F49" s="27">
        <f>+'19'!F17</f>
        <v>0.32667934704332746</v>
      </c>
      <c r="G49" s="27">
        <f>+'19'!G17</f>
        <v>0.45839829841723168</v>
      </c>
      <c r="H49" s="27">
        <f>+'19'!H17</f>
        <v>0.311963449539991</v>
      </c>
      <c r="I49" s="27">
        <f>+'19'!I17</f>
        <v>0.24250755107606492</v>
      </c>
      <c r="J49" s="27">
        <f>+'19'!J17</f>
        <v>0.26531008233852404</v>
      </c>
      <c r="K49" s="39">
        <f>+'19'!K17</f>
        <v>0.36869776954357453</v>
      </c>
      <c r="O49" s="35"/>
      <c r="P49" s="88"/>
      <c r="Q49" s="86"/>
      <c r="R49" s="43" t="s">
        <v>24</v>
      </c>
      <c r="S49" s="90">
        <f>+'19'!R17</f>
        <v>38465.196403339396</v>
      </c>
      <c r="T49" s="90">
        <f>+'19'!S17</f>
        <v>47821.40802154487</v>
      </c>
      <c r="U49" s="90">
        <f>+'19'!T17</f>
        <v>121458.32368128364</v>
      </c>
      <c r="V49" s="90">
        <f>+'19'!U17</f>
        <v>80801.956844794229</v>
      </c>
      <c r="W49" s="90">
        <f>+'19'!V17</f>
        <v>45333.245252444933</v>
      </c>
      <c r="X49" s="90">
        <f>+'19'!W17</f>
        <v>50466.402249350343</v>
      </c>
      <c r="Y49" s="91">
        <f>+'19'!X17</f>
        <v>65324.020698114895</v>
      </c>
    </row>
    <row r="50" spans="1:25" x14ac:dyDescent="0.25">
      <c r="A50" s="35"/>
      <c r="C50" s="86" t="s">
        <v>21</v>
      </c>
      <c r="D50" s="42" t="s">
        <v>23</v>
      </c>
      <c r="E50" s="27">
        <f>+'19'!E18</f>
        <v>39.203026436428075</v>
      </c>
      <c r="F50" s="27">
        <f>+'19'!F18</f>
        <v>37.163292796296652</v>
      </c>
      <c r="G50" s="27">
        <f>+'19'!G18</f>
        <v>39.290943856082542</v>
      </c>
      <c r="H50" s="27">
        <f>+'19'!H18</f>
        <v>41.859795628719297</v>
      </c>
      <c r="I50" s="27">
        <f>+'19'!I18</f>
        <v>43.444400601984547</v>
      </c>
      <c r="J50" s="27">
        <f>+'19'!J18</f>
        <v>44.573987681549568</v>
      </c>
      <c r="K50" s="39">
        <f>+'19'!K18</f>
        <v>40.160228108165718</v>
      </c>
      <c r="O50" s="35"/>
      <c r="Q50" s="86" t="s">
        <v>21</v>
      </c>
      <c r="R50" s="42" t="s">
        <v>23</v>
      </c>
      <c r="S50" s="90">
        <f>+'19'!R18</f>
        <v>2532570</v>
      </c>
      <c r="T50" s="90">
        <f>+'19'!S18</f>
        <v>2546492</v>
      </c>
      <c r="U50" s="90">
        <f>+'19'!T18</f>
        <v>2798945</v>
      </c>
      <c r="V50" s="90">
        <f>+'19'!U18</f>
        <v>3057915</v>
      </c>
      <c r="W50" s="90">
        <f>+'19'!V18</f>
        <v>3256826</v>
      </c>
      <c r="X50" s="90">
        <f>+'19'!W18</f>
        <v>3425030</v>
      </c>
      <c r="Y50" s="91">
        <f>+'19'!X18</f>
        <v>3504255</v>
      </c>
    </row>
    <row r="51" spans="1:25" x14ac:dyDescent="0.25">
      <c r="A51" s="35"/>
      <c r="B51" s="37"/>
      <c r="C51" s="37"/>
      <c r="D51" s="43" t="s">
        <v>24</v>
      </c>
      <c r="E51" s="27">
        <f>+'19'!E19</f>
        <v>0.27574171108473522</v>
      </c>
      <c r="F51" s="27">
        <f>+'19'!F19</f>
        <v>0.32059444773217427</v>
      </c>
      <c r="G51" s="27">
        <f>+'19'!G19</f>
        <v>0.45397061798877741</v>
      </c>
      <c r="H51" s="27">
        <f>+'19'!H19</f>
        <v>0.35881538936150897</v>
      </c>
      <c r="I51" s="27">
        <f>+'19'!I19</f>
        <v>0.23544811299946927</v>
      </c>
      <c r="J51" s="27">
        <f>+'19'!J19</f>
        <v>0.31300489614650184</v>
      </c>
      <c r="K51" s="39">
        <f>+'19'!K19</f>
        <v>0.30189733341580455</v>
      </c>
      <c r="O51" s="35"/>
      <c r="P51" s="37"/>
      <c r="Q51" s="37"/>
      <c r="R51" s="43" t="s">
        <v>24</v>
      </c>
      <c r="S51" s="90">
        <f>+'19'!R19</f>
        <v>30323.884020577043</v>
      </c>
      <c r="T51" s="90">
        <f>+'19'!S19</f>
        <v>34967.571184942411</v>
      </c>
      <c r="U51" s="90">
        <f>+'19'!T19</f>
        <v>77542.666499102357</v>
      </c>
      <c r="V51" s="90">
        <f>+'19'!U19</f>
        <v>61709.194717964521</v>
      </c>
      <c r="W51" s="90">
        <f>+'19'!V19</f>
        <v>39653.476366891664</v>
      </c>
      <c r="X51" s="90">
        <f>+'19'!W19</f>
        <v>45749.865045639548</v>
      </c>
      <c r="Y51" s="91">
        <f>+'19'!X19</f>
        <v>45765.596205699643</v>
      </c>
    </row>
    <row r="52" spans="1:25" x14ac:dyDescent="0.25">
      <c r="A52" s="49"/>
      <c r="B52" s="50"/>
      <c r="C52" s="50"/>
      <c r="D52" s="50"/>
      <c r="E52" s="51"/>
      <c r="F52" s="51"/>
      <c r="G52" s="51"/>
      <c r="H52" s="51"/>
      <c r="I52" s="51"/>
      <c r="J52" s="51"/>
      <c r="K52" s="89"/>
      <c r="O52" s="49"/>
      <c r="P52" s="50"/>
      <c r="Q52" s="50"/>
      <c r="R52" s="50"/>
      <c r="S52" s="51"/>
      <c r="T52" s="51"/>
      <c r="U52" s="51"/>
      <c r="V52" s="51"/>
      <c r="W52" s="51"/>
      <c r="X52" s="51"/>
      <c r="Y52" s="89"/>
    </row>
    <row r="53" spans="1:25" x14ac:dyDescent="0.25">
      <c r="A53" s="174" t="s">
        <v>8</v>
      </c>
      <c r="B53" s="174"/>
      <c r="C53" s="174"/>
      <c r="D53" s="174"/>
      <c r="O53" s="174" t="s">
        <v>8</v>
      </c>
      <c r="P53" s="174"/>
      <c r="Q53" s="174"/>
      <c r="R53" s="174"/>
    </row>
    <row r="54" spans="1:25" ht="46.5" customHeight="1" x14ac:dyDescent="0.25">
      <c r="A54" s="172" t="s">
        <v>15</v>
      </c>
      <c r="B54" s="172"/>
      <c r="C54" s="172"/>
      <c r="D54" s="172"/>
      <c r="E54" s="172"/>
      <c r="F54" s="172"/>
      <c r="G54" s="172"/>
      <c r="H54" s="172"/>
      <c r="I54" s="172"/>
      <c r="J54" s="172"/>
      <c r="K54" s="172"/>
      <c r="O54" s="172" t="s">
        <v>15</v>
      </c>
      <c r="P54" s="172"/>
      <c r="Q54" s="172"/>
      <c r="R54" s="172"/>
      <c r="S54" s="172"/>
      <c r="T54" s="172"/>
      <c r="U54" s="172"/>
      <c r="V54" s="172"/>
      <c r="W54" s="172"/>
      <c r="X54" s="172"/>
      <c r="Y54" s="172"/>
    </row>
    <row r="55" spans="1:25" ht="59.25" customHeight="1" x14ac:dyDescent="0.25">
      <c r="A55" s="172" t="s">
        <v>16</v>
      </c>
      <c r="B55" s="172"/>
      <c r="C55" s="172"/>
      <c r="D55" s="172"/>
      <c r="E55" s="172"/>
      <c r="F55" s="172"/>
      <c r="G55" s="172"/>
      <c r="H55" s="172"/>
      <c r="I55" s="172"/>
      <c r="J55" s="172"/>
      <c r="K55" s="172"/>
      <c r="O55" s="172" t="s">
        <v>16</v>
      </c>
      <c r="P55" s="172"/>
      <c r="Q55" s="172"/>
      <c r="R55" s="172"/>
      <c r="S55" s="172"/>
      <c r="T55" s="172"/>
      <c r="U55" s="172"/>
      <c r="V55" s="172"/>
      <c r="W55" s="172"/>
      <c r="X55" s="172"/>
      <c r="Y55" s="172"/>
    </row>
    <row r="56" spans="1:25" x14ac:dyDescent="0.25">
      <c r="A56" s="7" t="s">
        <v>70</v>
      </c>
      <c r="O56" s="7" t="s">
        <v>70</v>
      </c>
    </row>
    <row r="57" spans="1:25" x14ac:dyDescent="0.25">
      <c r="A57" s="172" t="s">
        <v>11</v>
      </c>
      <c r="B57" s="172"/>
      <c r="C57" s="172"/>
      <c r="D57" s="172"/>
      <c r="E57" s="172"/>
      <c r="F57" s="172"/>
      <c r="G57" s="172"/>
      <c r="H57" s="172"/>
      <c r="I57" s="172"/>
      <c r="J57" s="172"/>
      <c r="K57" s="172"/>
      <c r="O57" s="172" t="s">
        <v>11</v>
      </c>
      <c r="P57" s="172"/>
      <c r="Q57" s="172"/>
      <c r="R57" s="172"/>
      <c r="S57" s="172"/>
      <c r="T57" s="172"/>
      <c r="U57" s="172"/>
      <c r="V57" s="172"/>
      <c r="W57" s="172"/>
      <c r="X57" s="172"/>
      <c r="Y57" s="172"/>
    </row>
  </sheetData>
  <mergeCells count="9">
    <mergeCell ref="A57:K57"/>
    <mergeCell ref="O57:Y57"/>
    <mergeCell ref="O8:O9"/>
    <mergeCell ref="A53:D53"/>
    <mergeCell ref="O53:R53"/>
    <mergeCell ref="A54:K54"/>
    <mergeCell ref="O54:Y54"/>
    <mergeCell ref="A55:K55"/>
    <mergeCell ref="O55:Y55"/>
  </mergeCells>
  <hyperlinks>
    <hyperlink ref="A1" location="Indice!A1" display="Indice" xr:uid="{E88C92EC-6C2F-4DDA-966C-A39C9C26695F}"/>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F7FF2-1F6E-40A5-B005-0331217A3EE1}">
  <dimension ref="A1:X20"/>
  <sheetViews>
    <sheetView workbookViewId="0"/>
  </sheetViews>
  <sheetFormatPr baseColWidth="10" defaultRowHeight="15" x14ac:dyDescent="0.25"/>
  <cols>
    <col min="1" max="1" width="23.28515625" customWidth="1"/>
    <col min="3" max="3" width="15" customWidth="1"/>
    <col min="17" max="17" width="14.28515625" customWidth="1"/>
  </cols>
  <sheetData>
    <row r="1" spans="1:24" x14ac:dyDescent="0.25">
      <c r="A1" s="166" t="s">
        <v>278</v>
      </c>
    </row>
    <row r="3" spans="1:24" x14ac:dyDescent="0.25">
      <c r="A3" s="18" t="s">
        <v>118</v>
      </c>
      <c r="O3" s="18" t="s">
        <v>141</v>
      </c>
    </row>
    <row r="4" spans="1:24" x14ac:dyDescent="0.25">
      <c r="A4" s="17" t="s">
        <v>14</v>
      </c>
      <c r="O4" s="7" t="s">
        <v>17</v>
      </c>
    </row>
    <row r="6" spans="1:24" x14ac:dyDescent="0.25">
      <c r="A6" s="16"/>
      <c r="B6" s="3"/>
      <c r="C6" s="3"/>
      <c r="D6" s="3" t="s">
        <v>0</v>
      </c>
      <c r="E6" s="3" t="s">
        <v>1</v>
      </c>
      <c r="F6" s="3" t="s">
        <v>2</v>
      </c>
      <c r="G6" s="3" t="s">
        <v>3</v>
      </c>
      <c r="H6" s="3" t="s">
        <v>4</v>
      </c>
      <c r="I6" s="3" t="s">
        <v>5</v>
      </c>
      <c r="J6" s="4">
        <v>2020</v>
      </c>
      <c r="O6" s="16"/>
      <c r="P6" s="3"/>
      <c r="Q6" s="3"/>
      <c r="R6" s="3" t="s">
        <v>0</v>
      </c>
      <c r="S6" s="3" t="s">
        <v>1</v>
      </c>
      <c r="T6" s="3" t="s">
        <v>2</v>
      </c>
      <c r="U6" s="3" t="s">
        <v>3</v>
      </c>
      <c r="V6" s="3" t="s">
        <v>4</v>
      </c>
      <c r="W6" s="3" t="s">
        <v>5</v>
      </c>
      <c r="X6" s="4">
        <v>2020</v>
      </c>
    </row>
    <row r="7" spans="1:24" x14ac:dyDescent="0.25">
      <c r="A7" s="8"/>
      <c r="B7" s="6"/>
      <c r="D7" s="5"/>
      <c r="E7" s="5"/>
      <c r="F7" s="5"/>
      <c r="G7" s="5"/>
      <c r="H7" s="5"/>
      <c r="I7" s="5"/>
      <c r="J7" s="9"/>
      <c r="O7" s="8"/>
      <c r="P7" s="6"/>
      <c r="R7" s="5"/>
      <c r="S7" s="5"/>
      <c r="T7" s="5"/>
      <c r="U7" s="5"/>
      <c r="V7" s="5"/>
      <c r="W7" s="5"/>
      <c r="X7" s="9"/>
    </row>
    <row r="8" spans="1:24" x14ac:dyDescent="0.25">
      <c r="A8" s="19" t="s">
        <v>92</v>
      </c>
      <c r="B8" s="37" t="s">
        <v>73</v>
      </c>
      <c r="C8" s="7" t="s">
        <v>6</v>
      </c>
      <c r="D8" s="27">
        <v>52.574208654517882</v>
      </c>
      <c r="E8" s="27">
        <v>49.227917055406749</v>
      </c>
      <c r="F8" s="27">
        <v>49.998000199980005</v>
      </c>
      <c r="G8" s="27">
        <v>51.476530819899445</v>
      </c>
      <c r="H8" s="27">
        <v>52.487354956451327</v>
      </c>
      <c r="I8" s="27">
        <v>53.208538451661994</v>
      </c>
      <c r="J8" s="28">
        <v>45.079253796815081</v>
      </c>
      <c r="O8" s="173" t="s">
        <v>96</v>
      </c>
      <c r="P8" s="26" t="s">
        <v>73</v>
      </c>
      <c r="Q8" s="7" t="s">
        <v>6</v>
      </c>
      <c r="R8" s="82">
        <v>398104</v>
      </c>
      <c r="S8" s="82">
        <v>408924</v>
      </c>
      <c r="T8" s="82">
        <v>500030</v>
      </c>
      <c r="U8" s="82">
        <v>584324</v>
      </c>
      <c r="V8" s="82">
        <v>607992</v>
      </c>
      <c r="W8" s="82">
        <v>667209</v>
      </c>
      <c r="X8" s="83">
        <v>695723</v>
      </c>
    </row>
    <row r="9" spans="1:24" x14ac:dyDescent="0.25">
      <c r="A9" s="8"/>
      <c r="B9" s="37"/>
      <c r="C9" s="7" t="s">
        <v>7</v>
      </c>
      <c r="D9" s="27">
        <v>0.7069924987432642</v>
      </c>
      <c r="E9" s="27">
        <v>0.72915663242839091</v>
      </c>
      <c r="F9" s="27">
        <v>0.98261976162301679</v>
      </c>
      <c r="G9" s="27">
        <v>0.69561952617650979</v>
      </c>
      <c r="H9" s="27">
        <v>0.53095661983877229</v>
      </c>
      <c r="I9" s="27">
        <v>0.53323996700489751</v>
      </c>
      <c r="J9" s="28">
        <v>1.7566758746669211</v>
      </c>
      <c r="O9" s="173"/>
      <c r="P9" s="26"/>
      <c r="Q9" s="7" t="s">
        <v>7</v>
      </c>
      <c r="R9" s="82">
        <v>12304.954593901077</v>
      </c>
      <c r="S9" s="82">
        <v>13755.862833880519</v>
      </c>
      <c r="T9" s="82">
        <v>23058.647133844544</v>
      </c>
      <c r="U9" s="82">
        <v>19838.225323928575</v>
      </c>
      <c r="V9" s="82">
        <v>13640.190294479145</v>
      </c>
      <c r="W9" s="82">
        <v>15904.112061022446</v>
      </c>
      <c r="X9" s="83">
        <v>15485.472676758804</v>
      </c>
    </row>
    <row r="10" spans="1:24" x14ac:dyDescent="0.25">
      <c r="A10" s="8"/>
      <c r="B10" s="37" t="s">
        <v>74</v>
      </c>
      <c r="C10" s="7" t="s">
        <v>6</v>
      </c>
      <c r="D10" s="27">
        <v>53.146862478253745</v>
      </c>
      <c r="E10" s="27">
        <v>50.097417978952386</v>
      </c>
      <c r="F10" s="27">
        <v>51.755012661970255</v>
      </c>
      <c r="G10" s="27">
        <v>53.394792441324427</v>
      </c>
      <c r="H10" s="27">
        <v>54.122256348930442</v>
      </c>
      <c r="I10" s="27">
        <v>54.924875746055527</v>
      </c>
      <c r="J10" s="28">
        <v>48.689730470240157</v>
      </c>
      <c r="O10" s="8"/>
      <c r="P10" s="26" t="s">
        <v>74</v>
      </c>
      <c r="Q10" s="7" t="s">
        <v>6</v>
      </c>
      <c r="R10" s="82">
        <v>6173429</v>
      </c>
      <c r="S10" s="82">
        <v>6084633</v>
      </c>
      <c r="T10" s="82">
        <v>6414007</v>
      </c>
      <c r="U10" s="82">
        <v>6665092</v>
      </c>
      <c r="V10" s="82">
        <v>6937170</v>
      </c>
      <c r="W10" s="82">
        <v>7203108</v>
      </c>
      <c r="X10" s="83">
        <v>6967535</v>
      </c>
    </row>
    <row r="11" spans="1:24" x14ac:dyDescent="0.25">
      <c r="A11" s="8"/>
      <c r="B11" s="26"/>
      <c r="C11" s="7" t="s">
        <v>7</v>
      </c>
      <c r="D11" s="27">
        <v>0.20530060038035641</v>
      </c>
      <c r="E11" s="27">
        <v>0.25367554737709241</v>
      </c>
      <c r="F11" s="27">
        <v>0.35522748977854485</v>
      </c>
      <c r="G11" s="27">
        <v>0.28624434569108737</v>
      </c>
      <c r="H11" s="27">
        <v>0.2006284103082023</v>
      </c>
      <c r="I11" s="27">
        <v>0.26686761861045427</v>
      </c>
      <c r="J11" s="28">
        <v>0.31615329826324662</v>
      </c>
      <c r="O11" s="8"/>
      <c r="P11" s="26"/>
      <c r="Q11" s="7" t="s">
        <v>7</v>
      </c>
      <c r="R11" s="82">
        <v>60262.502515009415</v>
      </c>
      <c r="S11" s="82">
        <v>70856.408178147976</v>
      </c>
      <c r="T11" s="82">
        <v>183538.80119020378</v>
      </c>
      <c r="U11" s="82">
        <v>127050.90554081056</v>
      </c>
      <c r="V11" s="82">
        <v>76448.707265566118</v>
      </c>
      <c r="W11" s="82">
        <v>87456.618935030914</v>
      </c>
      <c r="X11" s="83">
        <v>101091.33609425169</v>
      </c>
    </row>
    <row r="12" spans="1:24" x14ac:dyDescent="0.25">
      <c r="A12" s="8"/>
      <c r="B12" s="26" t="s">
        <v>72</v>
      </c>
      <c r="C12" s="7" t="s">
        <v>6</v>
      </c>
      <c r="D12" s="27">
        <v>52.888958106213991</v>
      </c>
      <c r="E12" s="27">
        <v>0</v>
      </c>
      <c r="F12" s="27">
        <v>0</v>
      </c>
      <c r="G12" s="27">
        <v>57.501369418352233</v>
      </c>
      <c r="H12" s="27">
        <v>58.21382007822686</v>
      </c>
      <c r="I12" s="27">
        <v>53.137057540681099</v>
      </c>
      <c r="J12" s="28">
        <v>0</v>
      </c>
      <c r="O12" s="8"/>
      <c r="P12" s="26" t="s">
        <v>72</v>
      </c>
      <c r="Q12" s="7" t="s">
        <v>6</v>
      </c>
      <c r="R12" s="82">
        <v>6792</v>
      </c>
      <c r="S12" s="82">
        <v>0</v>
      </c>
      <c r="T12" s="82">
        <v>0</v>
      </c>
      <c r="U12" s="82">
        <v>28343</v>
      </c>
      <c r="V12" s="82">
        <v>893</v>
      </c>
      <c r="W12" s="82">
        <v>6335</v>
      </c>
      <c r="X12" s="83">
        <v>0</v>
      </c>
    </row>
    <row r="13" spans="1:24" x14ac:dyDescent="0.25">
      <c r="A13" s="8"/>
      <c r="B13" s="26"/>
      <c r="C13" s="7" t="s">
        <v>7</v>
      </c>
      <c r="D13" s="27">
        <v>4.6883561607250277</v>
      </c>
      <c r="E13" s="27">
        <v>0</v>
      </c>
      <c r="F13" s="27">
        <v>0</v>
      </c>
      <c r="G13" s="27">
        <v>5.1821234969782477</v>
      </c>
      <c r="H13" s="27">
        <v>14.435573906671436</v>
      </c>
      <c r="I13" s="27">
        <v>4.3563544641572625</v>
      </c>
      <c r="J13" s="28">
        <v>0</v>
      </c>
      <c r="O13" s="8"/>
      <c r="P13" s="26"/>
      <c r="Q13" s="7" t="s">
        <v>7</v>
      </c>
      <c r="R13" s="82">
        <v>1680.6831944182697</v>
      </c>
      <c r="S13" s="82">
        <v>0</v>
      </c>
      <c r="T13" s="82">
        <v>0</v>
      </c>
      <c r="U13" s="82">
        <v>9215.3877872053199</v>
      </c>
      <c r="V13" s="82">
        <v>448.78168411823583</v>
      </c>
      <c r="W13" s="82">
        <v>1097.5669288234085</v>
      </c>
      <c r="X13" s="83">
        <v>0</v>
      </c>
    </row>
    <row r="14" spans="1:24" x14ac:dyDescent="0.25">
      <c r="A14" s="30"/>
      <c r="B14" s="18" t="s">
        <v>20</v>
      </c>
      <c r="C14" s="7" t="s">
        <v>6</v>
      </c>
      <c r="D14" s="21">
        <f>+'20'!D28</f>
        <v>53.111585254052265</v>
      </c>
      <c r="E14" s="21">
        <f>+'20'!E28</f>
        <v>50.041756969275554</v>
      </c>
      <c r="F14" s="21">
        <f>+'20'!F28</f>
        <v>51.623811814965237</v>
      </c>
      <c r="G14" s="21">
        <f>+'20'!G28</f>
        <v>53.250280729293983</v>
      </c>
      <c r="H14" s="21">
        <f>+'20'!H28</f>
        <v>53.987215868949242</v>
      </c>
      <c r="I14" s="21">
        <f>+'20'!I28</f>
        <v>54.773730757243257</v>
      </c>
      <c r="J14" s="28">
        <f>+'20'!J28</f>
        <v>48.338249627650939</v>
      </c>
      <c r="O14" s="30"/>
      <c r="P14" s="18" t="s">
        <v>20</v>
      </c>
      <c r="Q14" s="7" t="s">
        <v>6</v>
      </c>
      <c r="R14" s="82">
        <f>+'20'!Q28</f>
        <v>6578325</v>
      </c>
      <c r="S14" s="82">
        <f>+'20'!R28</f>
        <v>6493557</v>
      </c>
      <c r="T14" s="82">
        <f>+'20'!S28</f>
        <v>6914037</v>
      </c>
      <c r="U14" s="82">
        <f>+'20'!T28</f>
        <v>7277759</v>
      </c>
      <c r="V14" s="82">
        <f>+'20'!U28</f>
        <v>7546055</v>
      </c>
      <c r="W14" s="82">
        <f>+'20'!V28</f>
        <v>7876652</v>
      </c>
      <c r="X14" s="83">
        <f>+'20'!W28</f>
        <v>7663258</v>
      </c>
    </row>
    <row r="15" spans="1:24" x14ac:dyDescent="0.25">
      <c r="A15" s="19"/>
      <c r="B15" s="18"/>
      <c r="C15" s="7" t="s">
        <v>7</v>
      </c>
      <c r="D15" s="21">
        <f>+'20'!D29</f>
        <v>0.1994585190849664</v>
      </c>
      <c r="E15" s="21">
        <f>+'20'!E29</f>
        <v>0.24653658174110443</v>
      </c>
      <c r="F15" s="21">
        <f>+'20'!F29</f>
        <v>0.33802192696646566</v>
      </c>
      <c r="G15" s="21">
        <f>+'20'!G29</f>
        <v>0.27652102984721028</v>
      </c>
      <c r="H15" s="21">
        <f>+'20'!H29</f>
        <v>0.19047962129063259</v>
      </c>
      <c r="I15" s="21">
        <f>+'20'!I29</f>
        <v>0.25181663744590355</v>
      </c>
      <c r="J15" s="28">
        <f>+'20'!J29</f>
        <v>0.22567493391169621</v>
      </c>
      <c r="O15" s="19"/>
      <c r="P15" s="18"/>
      <c r="Q15" s="7" t="s">
        <v>7</v>
      </c>
      <c r="R15" s="82">
        <f>+'20'!Q29</f>
        <v>62055.857953104802</v>
      </c>
      <c r="S15" s="82">
        <f>+'20'!R29</f>
        <v>74579.280642775353</v>
      </c>
      <c r="T15" s="82">
        <f>+'20'!S29</f>
        <v>191430.80814038674</v>
      </c>
      <c r="U15" s="82">
        <f>+'20'!T29</f>
        <v>137520.13675052667</v>
      </c>
      <c r="V15" s="82">
        <f>+'20'!U29</f>
        <v>80810.362438501106</v>
      </c>
      <c r="W15" s="82">
        <f>+'20'!V29</f>
        <v>91692.870121674801</v>
      </c>
      <c r="X15" s="83">
        <f>+'20'!W29</f>
        <v>104542.17132235787</v>
      </c>
    </row>
    <row r="16" spans="1:24" x14ac:dyDescent="0.25">
      <c r="A16" s="11"/>
      <c r="B16" s="25"/>
      <c r="C16" s="12"/>
      <c r="D16" s="14"/>
      <c r="E16" s="14"/>
      <c r="F16" s="14"/>
      <c r="G16" s="14"/>
      <c r="H16" s="14"/>
      <c r="I16" s="14"/>
      <c r="J16" s="15"/>
      <c r="O16" s="11"/>
      <c r="P16" s="25"/>
      <c r="Q16" s="12"/>
      <c r="R16" s="14"/>
      <c r="S16" s="14"/>
      <c r="T16" s="14"/>
      <c r="U16" s="14"/>
      <c r="V16" s="14"/>
      <c r="W16" s="14"/>
      <c r="X16" s="15"/>
    </row>
    <row r="17" spans="1:24" x14ac:dyDescent="0.25">
      <c r="A17" s="174" t="s">
        <v>8</v>
      </c>
      <c r="B17" s="174"/>
      <c r="C17" s="174"/>
      <c r="O17" s="174" t="s">
        <v>8</v>
      </c>
      <c r="P17" s="174"/>
      <c r="Q17" s="174"/>
    </row>
    <row r="18" spans="1:24" ht="56.25" customHeight="1" x14ac:dyDescent="0.25">
      <c r="A18" s="172" t="s">
        <v>15</v>
      </c>
      <c r="B18" s="172"/>
      <c r="C18" s="172"/>
      <c r="D18" s="172"/>
      <c r="E18" s="172"/>
      <c r="F18" s="172"/>
      <c r="G18" s="172"/>
      <c r="H18" s="172"/>
      <c r="I18" s="172"/>
      <c r="J18" s="172"/>
      <c r="O18" s="172" t="s">
        <v>15</v>
      </c>
      <c r="P18" s="172"/>
      <c r="Q18" s="172"/>
      <c r="R18" s="172"/>
      <c r="S18" s="172"/>
      <c r="T18" s="172"/>
      <c r="U18" s="172"/>
      <c r="V18" s="172"/>
      <c r="W18" s="172"/>
      <c r="X18" s="172"/>
    </row>
    <row r="19" spans="1:24" ht="66.75" customHeight="1" x14ac:dyDescent="0.25">
      <c r="A19" s="172" t="s">
        <v>16</v>
      </c>
      <c r="B19" s="172"/>
      <c r="C19" s="172"/>
      <c r="D19" s="172"/>
      <c r="E19" s="172"/>
      <c r="F19" s="172"/>
      <c r="G19" s="172"/>
      <c r="H19" s="172"/>
      <c r="I19" s="172"/>
      <c r="J19" s="172"/>
      <c r="O19" s="172" t="s">
        <v>16</v>
      </c>
      <c r="P19" s="172"/>
      <c r="Q19" s="172"/>
      <c r="R19" s="172"/>
      <c r="S19" s="172"/>
      <c r="T19" s="172"/>
      <c r="U19" s="172"/>
      <c r="V19" s="172"/>
      <c r="W19" s="172"/>
      <c r="X19" s="172"/>
    </row>
    <row r="20" spans="1:24" x14ac:dyDescent="0.25">
      <c r="A20" s="172" t="s">
        <v>11</v>
      </c>
      <c r="B20" s="172"/>
      <c r="C20" s="172"/>
      <c r="D20" s="172"/>
      <c r="E20" s="172"/>
      <c r="F20" s="172"/>
      <c r="G20" s="172"/>
      <c r="H20" s="172"/>
      <c r="I20" s="172"/>
      <c r="J20" s="172"/>
      <c r="O20" s="172" t="s">
        <v>11</v>
      </c>
      <c r="P20" s="172"/>
      <c r="Q20" s="172"/>
      <c r="R20" s="172"/>
      <c r="S20" s="172"/>
      <c r="T20" s="172"/>
      <c r="U20" s="172"/>
      <c r="V20" s="172"/>
      <c r="W20" s="172"/>
      <c r="X20" s="172"/>
    </row>
  </sheetData>
  <mergeCells count="9">
    <mergeCell ref="A20:J20"/>
    <mergeCell ref="O20:X20"/>
    <mergeCell ref="O8:O9"/>
    <mergeCell ref="A17:C17"/>
    <mergeCell ref="O17:Q17"/>
    <mergeCell ref="A18:J18"/>
    <mergeCell ref="O18:X18"/>
    <mergeCell ref="A19:J19"/>
    <mergeCell ref="O19:X19"/>
  </mergeCells>
  <hyperlinks>
    <hyperlink ref="A1" location="Indice!A1" display="Indice" xr:uid="{5051BFF6-75FE-46C3-B9B5-EE11C4CA9B4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EDFC3-23C0-4311-B2F9-F4FE732203CF}">
  <dimension ref="A1:X20"/>
  <sheetViews>
    <sheetView workbookViewId="0"/>
  </sheetViews>
  <sheetFormatPr baseColWidth="10" defaultRowHeight="15" x14ac:dyDescent="0.25"/>
  <cols>
    <col min="1" max="1" width="18" customWidth="1"/>
    <col min="2" max="2" width="20.5703125" customWidth="1"/>
    <col min="3" max="3" width="17.140625" customWidth="1"/>
    <col min="16" max="16" width="22.7109375" customWidth="1"/>
    <col min="17" max="17" width="14.42578125" customWidth="1"/>
  </cols>
  <sheetData>
    <row r="1" spans="1:24" x14ac:dyDescent="0.25">
      <c r="A1" s="166" t="s">
        <v>278</v>
      </c>
    </row>
    <row r="3" spans="1:24" x14ac:dyDescent="0.25">
      <c r="A3" s="18" t="s">
        <v>142</v>
      </c>
      <c r="O3" s="18" t="s">
        <v>119</v>
      </c>
    </row>
    <row r="4" spans="1:24" x14ac:dyDescent="0.25">
      <c r="A4" s="17" t="s">
        <v>14</v>
      </c>
      <c r="O4" s="7" t="s">
        <v>17</v>
      </c>
    </row>
    <row r="6" spans="1:24" x14ac:dyDescent="0.25">
      <c r="A6" s="16"/>
      <c r="B6" s="3"/>
      <c r="C6" s="3"/>
      <c r="D6" s="3" t="s">
        <v>0</v>
      </c>
      <c r="E6" s="3" t="s">
        <v>1</v>
      </c>
      <c r="F6" s="3" t="s">
        <v>2</v>
      </c>
      <c r="G6" s="3" t="s">
        <v>3</v>
      </c>
      <c r="H6" s="3" t="s">
        <v>4</v>
      </c>
      <c r="I6" s="3" t="s">
        <v>5</v>
      </c>
      <c r="J6" s="4">
        <v>2020</v>
      </c>
      <c r="O6" s="16"/>
      <c r="P6" s="3"/>
      <c r="Q6" s="3"/>
      <c r="R6" s="3" t="s">
        <v>0</v>
      </c>
      <c r="S6" s="3" t="s">
        <v>1</v>
      </c>
      <c r="T6" s="3" t="s">
        <v>2</v>
      </c>
      <c r="U6" s="3" t="s">
        <v>3</v>
      </c>
      <c r="V6" s="3" t="s">
        <v>4</v>
      </c>
      <c r="W6" s="3" t="s">
        <v>5</v>
      </c>
      <c r="X6" s="4">
        <v>2020</v>
      </c>
    </row>
    <row r="7" spans="1:24" x14ac:dyDescent="0.25">
      <c r="A7" s="8"/>
      <c r="B7" s="6"/>
      <c r="D7" s="5"/>
      <c r="E7" s="5"/>
      <c r="F7" s="5"/>
      <c r="G7" s="5"/>
      <c r="H7" s="5"/>
      <c r="I7" s="5"/>
      <c r="J7" s="9"/>
      <c r="O7" s="8"/>
      <c r="P7" s="6"/>
      <c r="R7" s="5"/>
      <c r="S7" s="5"/>
      <c r="T7" s="5"/>
      <c r="U7" s="5"/>
      <c r="V7" s="5"/>
      <c r="W7" s="5"/>
      <c r="X7" s="9"/>
    </row>
    <row r="8" spans="1:24" x14ac:dyDescent="0.25">
      <c r="A8" s="19" t="s">
        <v>92</v>
      </c>
      <c r="B8" s="94" t="s">
        <v>79</v>
      </c>
      <c r="C8" s="7" t="s">
        <v>6</v>
      </c>
      <c r="D8" s="27">
        <v>52.983645728630648</v>
      </c>
      <c r="E8" s="27">
        <v>49.808105062359928</v>
      </c>
      <c r="F8" s="27">
        <v>51.346385406678195</v>
      </c>
      <c r="G8" s="27">
        <v>52.766599956383097</v>
      </c>
      <c r="H8" s="27">
        <v>53.366925264971165</v>
      </c>
      <c r="I8" s="27">
        <v>53.703522085779021</v>
      </c>
      <c r="J8" s="28">
        <v>46.82949236463601</v>
      </c>
      <c r="O8" s="173" t="s">
        <v>96</v>
      </c>
      <c r="P8" s="94" t="s">
        <v>79</v>
      </c>
      <c r="Q8" s="7" t="s">
        <v>6</v>
      </c>
      <c r="R8" s="82">
        <v>6458850</v>
      </c>
      <c r="S8" s="82">
        <v>6308847</v>
      </c>
      <c r="T8" s="82">
        <v>6700406</v>
      </c>
      <c r="U8" s="82">
        <v>6953782</v>
      </c>
      <c r="V8" s="82">
        <v>7184977</v>
      </c>
      <c r="W8" s="82">
        <v>7271908</v>
      </c>
      <c r="X8" s="83">
        <v>6770357</v>
      </c>
    </row>
    <row r="9" spans="1:24" x14ac:dyDescent="0.25">
      <c r="A9" s="8"/>
      <c r="B9" s="94"/>
      <c r="C9" s="7" t="s">
        <v>7</v>
      </c>
      <c r="D9" s="27">
        <v>0.20305554981608995</v>
      </c>
      <c r="E9" s="27">
        <v>0.24755631273596954</v>
      </c>
      <c r="F9" s="27">
        <v>0.34364483128796675</v>
      </c>
      <c r="G9" s="27">
        <v>0.28154063024146381</v>
      </c>
      <c r="H9" s="27">
        <v>0.18566089966823995</v>
      </c>
      <c r="I9" s="27">
        <v>0.20279680309048484</v>
      </c>
      <c r="J9" s="28">
        <v>0.2435092208912899</v>
      </c>
      <c r="O9" s="173"/>
      <c r="P9" s="94"/>
      <c r="Q9" s="7" t="s">
        <v>7</v>
      </c>
      <c r="R9" s="82">
        <v>60381.605366736192</v>
      </c>
      <c r="S9" s="82">
        <v>73429.122112907949</v>
      </c>
      <c r="T9" s="82">
        <v>186729.10071471447</v>
      </c>
      <c r="U9" s="82">
        <v>132644.82593723841</v>
      </c>
      <c r="V9" s="82">
        <v>74931.247249314343</v>
      </c>
      <c r="W9" s="82">
        <v>69883.476736250595</v>
      </c>
      <c r="X9" s="83">
        <v>77576.058311943896</v>
      </c>
    </row>
    <row r="10" spans="1:24" x14ac:dyDescent="0.25">
      <c r="A10" s="8"/>
      <c r="B10" s="94" t="s">
        <v>80</v>
      </c>
      <c r="C10" s="7" t="s">
        <v>6</v>
      </c>
      <c r="D10" s="27">
        <v>62.799674628410848</v>
      </c>
      <c r="E10" s="27">
        <v>62.292243578189598</v>
      </c>
      <c r="F10" s="27">
        <v>66.192213241780507</v>
      </c>
      <c r="G10" s="27">
        <v>71.924578642545711</v>
      </c>
      <c r="H10" s="27">
        <v>72.354237785989156</v>
      </c>
      <c r="I10" s="27">
        <v>75.319625617215706</v>
      </c>
      <c r="J10" s="28">
        <v>67.775214642197696</v>
      </c>
      <c r="O10" s="8"/>
      <c r="P10" s="94" t="s">
        <v>80</v>
      </c>
      <c r="Q10" s="7" t="s">
        <v>6</v>
      </c>
      <c r="R10" s="82">
        <v>84924</v>
      </c>
      <c r="S10" s="82">
        <v>114049</v>
      </c>
      <c r="T10" s="82">
        <v>138815</v>
      </c>
      <c r="U10" s="82">
        <v>221053</v>
      </c>
      <c r="V10" s="82">
        <v>293128</v>
      </c>
      <c r="W10" s="82">
        <v>511006</v>
      </c>
      <c r="X10" s="83">
        <v>691907</v>
      </c>
    </row>
    <row r="11" spans="1:24" x14ac:dyDescent="0.25">
      <c r="A11" s="8"/>
      <c r="B11" s="94"/>
      <c r="C11" s="7" t="s">
        <v>7</v>
      </c>
      <c r="D11" s="27">
        <v>2.1556975768903355</v>
      </c>
      <c r="E11" s="27">
        <v>2.9156881595990289</v>
      </c>
      <c r="F11" s="27">
        <v>1.8356260102771127</v>
      </c>
      <c r="G11" s="27">
        <v>1.4996850237241051</v>
      </c>
      <c r="H11" s="27">
        <v>1.3272575097047346</v>
      </c>
      <c r="I11" s="27">
        <v>1.5824522254549396</v>
      </c>
      <c r="J11" s="28">
        <v>1.4643804315082287</v>
      </c>
      <c r="O11" s="8"/>
      <c r="P11" s="94"/>
      <c r="Q11" s="7" t="s">
        <v>7</v>
      </c>
      <c r="R11" s="82">
        <v>6621.9144849347394</v>
      </c>
      <c r="S11" s="82">
        <v>11600.537794760136</v>
      </c>
      <c r="T11" s="82">
        <v>12458.30087408211</v>
      </c>
      <c r="U11" s="82">
        <v>16515.935352897512</v>
      </c>
      <c r="V11" s="82">
        <v>18452.706484849161</v>
      </c>
      <c r="W11" s="82">
        <v>43406.491758840231</v>
      </c>
      <c r="X11" s="83">
        <v>50309.175164647073</v>
      </c>
    </row>
    <row r="12" spans="1:24" x14ac:dyDescent="0.25">
      <c r="A12" s="8"/>
      <c r="B12" s="37" t="s">
        <v>81</v>
      </c>
      <c r="C12" s="7" t="s">
        <v>6</v>
      </c>
      <c r="D12" s="27">
        <v>57.245344290542775</v>
      </c>
      <c r="E12" s="27">
        <v>55.689448630244954</v>
      </c>
      <c r="F12" s="27">
        <v>55.841170323928949</v>
      </c>
      <c r="G12" s="27">
        <v>56.750274311739432</v>
      </c>
      <c r="H12" s="27">
        <v>62.337161939011409</v>
      </c>
      <c r="I12" s="27">
        <v>58.202116034174445</v>
      </c>
      <c r="J12" s="28">
        <v>53.590540054125391</v>
      </c>
      <c r="O12" s="8"/>
      <c r="P12" s="37" t="s">
        <v>81</v>
      </c>
      <c r="Q12" s="7" t="s">
        <v>6</v>
      </c>
      <c r="R12" s="82">
        <v>34551</v>
      </c>
      <c r="S12" s="82">
        <v>70661</v>
      </c>
      <c r="T12" s="82">
        <v>74816</v>
      </c>
      <c r="U12" s="82">
        <v>102924</v>
      </c>
      <c r="V12" s="82">
        <v>67950</v>
      </c>
      <c r="W12" s="82">
        <v>93738</v>
      </c>
      <c r="X12" s="83">
        <v>200994</v>
      </c>
    </row>
    <row r="13" spans="1:24" x14ac:dyDescent="0.25">
      <c r="A13" s="8"/>
      <c r="B13" s="37"/>
      <c r="C13" s="7" t="s">
        <v>7</v>
      </c>
      <c r="D13" s="27">
        <v>3.5217542817358329</v>
      </c>
      <c r="E13" s="27">
        <v>2.2017366784028805</v>
      </c>
      <c r="F13" s="27">
        <v>2.7244627177448155</v>
      </c>
      <c r="G13" s="27">
        <v>1.7902996331923013</v>
      </c>
      <c r="H13" s="27">
        <v>2.0201764962081739</v>
      </c>
      <c r="I13" s="27">
        <v>1.5676279499029402</v>
      </c>
      <c r="J13" s="28">
        <v>1.1768063772180821</v>
      </c>
      <c r="O13" s="8"/>
      <c r="P13" s="37"/>
      <c r="Q13" s="7" t="s">
        <v>7</v>
      </c>
      <c r="R13" s="82">
        <v>4234.8214533813398</v>
      </c>
      <c r="S13" s="82">
        <v>5416.6214912905034</v>
      </c>
      <c r="T13" s="82">
        <v>7398.6881668214855</v>
      </c>
      <c r="U13" s="82">
        <v>6744.593170922326</v>
      </c>
      <c r="V13" s="82">
        <v>4065.0415857843236</v>
      </c>
      <c r="W13" s="82">
        <v>4782.1390414938633</v>
      </c>
      <c r="X13" s="83">
        <v>7662.7848375918174</v>
      </c>
    </row>
    <row r="14" spans="1:24" x14ac:dyDescent="0.25">
      <c r="A14" s="30"/>
      <c r="B14" s="37" t="s">
        <v>20</v>
      </c>
      <c r="C14" s="7" t="s">
        <v>6</v>
      </c>
      <c r="D14" s="21">
        <f>+'22'!D14</f>
        <v>53.111585254052265</v>
      </c>
      <c r="E14" s="21">
        <f>+'22'!E14</f>
        <v>50.041756969275554</v>
      </c>
      <c r="F14" s="21">
        <f>+'22'!F14</f>
        <v>51.623811814965237</v>
      </c>
      <c r="G14" s="21">
        <f>+'22'!G14</f>
        <v>53.250280729293983</v>
      </c>
      <c r="H14" s="21">
        <f>+'22'!H14</f>
        <v>53.987215868949242</v>
      </c>
      <c r="I14" s="21">
        <f>+'22'!I14</f>
        <v>54.773730757243257</v>
      </c>
      <c r="J14" s="28">
        <f>+'22'!J14</f>
        <v>48.338249627650939</v>
      </c>
      <c r="O14" s="30"/>
      <c r="P14" s="37" t="s">
        <v>20</v>
      </c>
      <c r="Q14" s="7" t="s">
        <v>6</v>
      </c>
      <c r="R14" s="82">
        <f>+'22'!R14</f>
        <v>6578325</v>
      </c>
      <c r="S14" s="82">
        <f>+'22'!S14</f>
        <v>6493557</v>
      </c>
      <c r="T14" s="82">
        <f>+'22'!T14</f>
        <v>6914037</v>
      </c>
      <c r="U14" s="82">
        <f>+'22'!U14</f>
        <v>7277759</v>
      </c>
      <c r="V14" s="82">
        <f>+'22'!V14</f>
        <v>7546055</v>
      </c>
      <c r="W14" s="82">
        <f>+'22'!W14</f>
        <v>7876652</v>
      </c>
      <c r="X14" s="83">
        <f>+'22'!X14</f>
        <v>7663258</v>
      </c>
    </row>
    <row r="15" spans="1:24" x14ac:dyDescent="0.25">
      <c r="A15" s="19"/>
      <c r="B15" s="18"/>
      <c r="C15" s="7" t="s">
        <v>7</v>
      </c>
      <c r="D15" s="21">
        <f>+'22'!D15</f>
        <v>0.1994585190849664</v>
      </c>
      <c r="E15" s="21">
        <f>+'22'!E15</f>
        <v>0.24653658174110443</v>
      </c>
      <c r="F15" s="21">
        <f>+'22'!F15</f>
        <v>0.33802192696646566</v>
      </c>
      <c r="G15" s="21">
        <f>+'22'!G15</f>
        <v>0.27652102984721028</v>
      </c>
      <c r="H15" s="21">
        <f>+'22'!H15</f>
        <v>0.19047962129063259</v>
      </c>
      <c r="I15" s="21">
        <f>+'22'!I15</f>
        <v>0.25181663744590355</v>
      </c>
      <c r="J15" s="28">
        <f>+'22'!J15</f>
        <v>0.22567493391169621</v>
      </c>
      <c r="O15" s="19"/>
      <c r="P15" s="18"/>
      <c r="Q15" s="7" t="s">
        <v>7</v>
      </c>
      <c r="R15" s="82">
        <f>+'22'!R15</f>
        <v>62055.857953104802</v>
      </c>
      <c r="S15" s="82">
        <f>+'22'!S15</f>
        <v>74579.280642775353</v>
      </c>
      <c r="T15" s="82">
        <f>+'22'!T15</f>
        <v>191430.80814038674</v>
      </c>
      <c r="U15" s="82">
        <f>+'22'!U15</f>
        <v>137520.13675052667</v>
      </c>
      <c r="V15" s="82">
        <f>+'22'!V15</f>
        <v>80810.362438501106</v>
      </c>
      <c r="W15" s="82">
        <f>+'22'!W15</f>
        <v>91692.870121674801</v>
      </c>
      <c r="X15" s="83">
        <f>+'22'!X15</f>
        <v>104542.17132235787</v>
      </c>
    </row>
    <row r="16" spans="1:24" x14ac:dyDescent="0.25">
      <c r="A16" s="11"/>
      <c r="B16" s="25"/>
      <c r="C16" s="12"/>
      <c r="D16" s="14"/>
      <c r="E16" s="14"/>
      <c r="F16" s="14"/>
      <c r="G16" s="14"/>
      <c r="H16" s="14"/>
      <c r="I16" s="14"/>
      <c r="J16" s="15"/>
      <c r="O16" s="11"/>
      <c r="P16" s="25"/>
      <c r="Q16" s="12"/>
      <c r="R16" s="14"/>
      <c r="S16" s="14"/>
      <c r="T16" s="14"/>
      <c r="U16" s="14"/>
      <c r="V16" s="14"/>
      <c r="W16" s="14"/>
      <c r="X16" s="15"/>
    </row>
    <row r="17" spans="1:24" x14ac:dyDescent="0.25">
      <c r="A17" s="174" t="s">
        <v>8</v>
      </c>
      <c r="B17" s="174"/>
      <c r="C17" s="174"/>
      <c r="O17" s="174" t="s">
        <v>8</v>
      </c>
      <c r="P17" s="174"/>
      <c r="Q17" s="174"/>
    </row>
    <row r="18" spans="1:24" ht="51" customHeight="1" x14ac:dyDescent="0.25">
      <c r="A18" s="172" t="s">
        <v>15</v>
      </c>
      <c r="B18" s="172"/>
      <c r="C18" s="172"/>
      <c r="D18" s="172"/>
      <c r="E18" s="172"/>
      <c r="F18" s="172"/>
      <c r="G18" s="172"/>
      <c r="H18" s="172"/>
      <c r="I18" s="172"/>
      <c r="J18" s="172"/>
      <c r="O18" s="172" t="s">
        <v>15</v>
      </c>
      <c r="P18" s="172"/>
      <c r="Q18" s="172"/>
      <c r="R18" s="172"/>
      <c r="S18" s="172"/>
      <c r="T18" s="172"/>
      <c r="U18" s="172"/>
      <c r="V18" s="172"/>
      <c r="W18" s="172"/>
      <c r="X18" s="172"/>
    </row>
    <row r="19" spans="1:24" ht="63.75" customHeight="1" x14ac:dyDescent="0.25">
      <c r="A19" s="172" t="s">
        <v>16</v>
      </c>
      <c r="B19" s="172"/>
      <c r="C19" s="172"/>
      <c r="D19" s="172"/>
      <c r="E19" s="172"/>
      <c r="F19" s="172"/>
      <c r="G19" s="172"/>
      <c r="H19" s="172"/>
      <c r="I19" s="172"/>
      <c r="J19" s="172"/>
      <c r="O19" s="172" t="s">
        <v>16</v>
      </c>
      <c r="P19" s="172"/>
      <c r="Q19" s="172"/>
      <c r="R19" s="172"/>
      <c r="S19" s="172"/>
      <c r="T19" s="172"/>
      <c r="U19" s="172"/>
      <c r="V19" s="172"/>
      <c r="W19" s="172"/>
      <c r="X19" s="172"/>
    </row>
    <row r="20" spans="1:24" x14ac:dyDescent="0.25">
      <c r="A20" s="172" t="s">
        <v>11</v>
      </c>
      <c r="B20" s="172"/>
      <c r="C20" s="172"/>
      <c r="D20" s="172"/>
      <c r="E20" s="172"/>
      <c r="F20" s="172"/>
      <c r="G20" s="172"/>
      <c r="H20" s="172"/>
      <c r="I20" s="172"/>
      <c r="J20" s="172"/>
      <c r="O20" s="172" t="s">
        <v>11</v>
      </c>
      <c r="P20" s="172"/>
      <c r="Q20" s="172"/>
      <c r="R20" s="172"/>
      <c r="S20" s="172"/>
      <c r="T20" s="172"/>
      <c r="U20" s="172"/>
      <c r="V20" s="172"/>
      <c r="W20" s="172"/>
      <c r="X20" s="172"/>
    </row>
  </sheetData>
  <mergeCells count="9">
    <mergeCell ref="A20:J20"/>
    <mergeCell ref="O20:X20"/>
    <mergeCell ref="O8:O9"/>
    <mergeCell ref="A17:C17"/>
    <mergeCell ref="O17:Q17"/>
    <mergeCell ref="A18:J18"/>
    <mergeCell ref="O18:X18"/>
    <mergeCell ref="A19:J19"/>
    <mergeCell ref="O19:X19"/>
  </mergeCells>
  <hyperlinks>
    <hyperlink ref="A1" location="Indice!A1" display="Indice" xr:uid="{1B91D781-33C1-47BA-A1ED-2B1A8B7FD88F}"/>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45194-83B8-4BF8-BF2A-9D4976EE5B7A}">
  <dimension ref="A1:X30"/>
  <sheetViews>
    <sheetView workbookViewId="0"/>
  </sheetViews>
  <sheetFormatPr baseColWidth="10" defaultRowHeight="15" x14ac:dyDescent="0.25"/>
  <cols>
    <col min="1" max="1" width="18.85546875" customWidth="1"/>
    <col min="2" max="2" width="21.7109375" customWidth="1"/>
    <col min="3" max="3" width="14.28515625" customWidth="1"/>
    <col min="15" max="15" width="17.5703125" customWidth="1"/>
    <col min="16" max="16" width="18.28515625" customWidth="1"/>
    <col min="17" max="17" width="13.42578125" customWidth="1"/>
  </cols>
  <sheetData>
    <row r="1" spans="1:24" x14ac:dyDescent="0.25">
      <c r="A1" s="166" t="s">
        <v>278</v>
      </c>
    </row>
    <row r="3" spans="1:24" x14ac:dyDescent="0.25">
      <c r="A3" s="18" t="s">
        <v>120</v>
      </c>
      <c r="O3" s="18" t="s">
        <v>121</v>
      </c>
    </row>
    <row r="4" spans="1:24" x14ac:dyDescent="0.25">
      <c r="A4" s="17" t="s">
        <v>14</v>
      </c>
      <c r="O4" s="7" t="s">
        <v>17</v>
      </c>
    </row>
    <row r="6" spans="1:24" x14ac:dyDescent="0.25">
      <c r="A6" s="16"/>
      <c r="B6" s="3"/>
      <c r="C6" s="3"/>
      <c r="D6" s="3" t="s">
        <v>0</v>
      </c>
      <c r="E6" s="3" t="s">
        <v>1</v>
      </c>
      <c r="F6" s="3" t="s">
        <v>2</v>
      </c>
      <c r="G6" s="3" t="s">
        <v>3</v>
      </c>
      <c r="H6" s="3" t="s">
        <v>4</v>
      </c>
      <c r="I6" s="3" t="s">
        <v>5</v>
      </c>
      <c r="J6" s="4">
        <v>2020</v>
      </c>
      <c r="O6" s="16"/>
      <c r="P6" s="3"/>
      <c r="Q6" s="3"/>
      <c r="R6" s="3" t="s">
        <v>0</v>
      </c>
      <c r="S6" s="3" t="s">
        <v>1</v>
      </c>
      <c r="T6" s="3" t="s">
        <v>2</v>
      </c>
      <c r="U6" s="3" t="s">
        <v>3</v>
      </c>
      <c r="V6" s="3" t="s">
        <v>4</v>
      </c>
      <c r="W6" s="3" t="s">
        <v>5</v>
      </c>
      <c r="X6" s="4">
        <v>2020</v>
      </c>
    </row>
    <row r="7" spans="1:24" x14ac:dyDescent="0.25">
      <c r="A7" s="30"/>
      <c r="J7" s="66"/>
      <c r="O7" s="30"/>
      <c r="X7" s="66"/>
    </row>
    <row r="8" spans="1:24" x14ac:dyDescent="0.25">
      <c r="A8" s="95" t="s">
        <v>92</v>
      </c>
      <c r="B8" s="64" t="s">
        <v>82</v>
      </c>
      <c r="C8" s="7" t="s">
        <v>6</v>
      </c>
      <c r="D8" s="57">
        <v>22.436752881764725</v>
      </c>
      <c r="E8" s="57">
        <v>24.995257997632269</v>
      </c>
      <c r="F8" s="57">
        <v>18.869230808103779</v>
      </c>
      <c r="G8" s="57">
        <v>20.447287030188932</v>
      </c>
      <c r="H8" s="57">
        <v>19.870934512898973</v>
      </c>
      <c r="I8" s="57">
        <v>19.366611690296416</v>
      </c>
      <c r="J8" s="39">
        <v>20.791994089596347</v>
      </c>
      <c r="O8" s="173" t="s">
        <v>96</v>
      </c>
      <c r="P8" s="64" t="s">
        <v>82</v>
      </c>
      <c r="Q8" s="7" t="s">
        <v>6</v>
      </c>
      <c r="R8" s="44">
        <v>87259</v>
      </c>
      <c r="S8" s="44">
        <v>114645</v>
      </c>
      <c r="T8" s="44">
        <v>74678</v>
      </c>
      <c r="U8" s="44">
        <v>72987</v>
      </c>
      <c r="V8" s="44">
        <v>65587</v>
      </c>
      <c r="W8" s="44">
        <v>63996</v>
      </c>
      <c r="X8" s="40">
        <v>77393</v>
      </c>
    </row>
    <row r="9" spans="1:24" x14ac:dyDescent="0.25">
      <c r="A9" s="78"/>
      <c r="B9" s="64"/>
      <c r="C9" s="7" t="s">
        <v>41</v>
      </c>
      <c r="D9" s="57">
        <v>0.77759468244174235</v>
      </c>
      <c r="E9" s="57">
        <v>1.095743364454473</v>
      </c>
      <c r="F9" s="57">
        <v>1.3756388727403885</v>
      </c>
      <c r="G9" s="57">
        <v>0.94557655743055891</v>
      </c>
      <c r="H9" s="57">
        <v>0.74812421555254494</v>
      </c>
      <c r="I9" s="57">
        <v>0.97292901470608895</v>
      </c>
      <c r="J9" s="39">
        <v>0.92036785998237014</v>
      </c>
      <c r="O9" s="173"/>
      <c r="P9" s="64"/>
      <c r="Q9" s="7" t="s">
        <v>41</v>
      </c>
      <c r="R9" s="44">
        <v>3753.7948547811034</v>
      </c>
      <c r="S9" s="44">
        <v>7097.9880065741645</v>
      </c>
      <c r="T9" s="44">
        <v>6922.115720627573</v>
      </c>
      <c r="U9" s="44">
        <v>4296.8404571914189</v>
      </c>
      <c r="V9" s="44">
        <v>3027.0774775350624</v>
      </c>
      <c r="W9" s="44">
        <v>3949.7226639922001</v>
      </c>
      <c r="X9" s="40">
        <v>4569.7046124183853</v>
      </c>
    </row>
    <row r="10" spans="1:24" x14ac:dyDescent="0.25">
      <c r="A10" s="78"/>
      <c r="B10" s="64" t="s">
        <v>83</v>
      </c>
      <c r="C10" s="7" t="s">
        <v>6</v>
      </c>
      <c r="D10" s="57">
        <v>44.290174861907779</v>
      </c>
      <c r="E10" s="57">
        <v>39.313828475877074</v>
      </c>
      <c r="F10" s="57">
        <v>39.157385213042936</v>
      </c>
      <c r="G10" s="57">
        <v>40.305914398036293</v>
      </c>
      <c r="H10" s="57">
        <v>39.985476547033997</v>
      </c>
      <c r="I10" s="57">
        <v>39.542634649679215</v>
      </c>
      <c r="J10" s="39">
        <v>28.797840109147511</v>
      </c>
      <c r="O10" s="78"/>
      <c r="P10" s="64" t="s">
        <v>83</v>
      </c>
      <c r="Q10" s="7" t="s">
        <v>6</v>
      </c>
      <c r="R10" s="44">
        <v>846965</v>
      </c>
      <c r="S10" s="44">
        <v>733541</v>
      </c>
      <c r="T10" s="44">
        <v>757993</v>
      </c>
      <c r="U10" s="44">
        <v>709688</v>
      </c>
      <c r="V10" s="44">
        <v>663513</v>
      </c>
      <c r="W10" s="44">
        <v>653013</v>
      </c>
      <c r="X10" s="40">
        <v>449589</v>
      </c>
    </row>
    <row r="11" spans="1:24" x14ac:dyDescent="0.25">
      <c r="A11" s="78"/>
      <c r="B11" s="64"/>
      <c r="C11" s="7" t="s">
        <v>41</v>
      </c>
      <c r="D11" s="57">
        <v>0.43227902231645754</v>
      </c>
      <c r="E11" s="57">
        <v>0.44025776166749614</v>
      </c>
      <c r="F11" s="57">
        <v>0.77159533812379255</v>
      </c>
      <c r="G11" s="57">
        <v>0.5447085067785884</v>
      </c>
      <c r="H11" s="57">
        <v>0.4362810918380553</v>
      </c>
      <c r="I11" s="57">
        <v>0.5018819896944835</v>
      </c>
      <c r="J11" s="39">
        <v>0.45626625360771284</v>
      </c>
      <c r="O11" s="78"/>
      <c r="P11" s="64"/>
      <c r="Q11" s="7" t="s">
        <v>41</v>
      </c>
      <c r="R11" s="44">
        <v>15683.64807142475</v>
      </c>
      <c r="S11" s="44">
        <v>14952.096797549668</v>
      </c>
      <c r="T11" s="44">
        <v>22136.497363084742</v>
      </c>
      <c r="U11" s="44">
        <v>16825.367375365618</v>
      </c>
      <c r="V11" s="44">
        <v>12231.859450467035</v>
      </c>
      <c r="W11" s="44">
        <v>14313.004540169277</v>
      </c>
      <c r="X11" s="40">
        <v>9981.6124028946633</v>
      </c>
    </row>
    <row r="12" spans="1:24" x14ac:dyDescent="0.25">
      <c r="A12" s="78"/>
      <c r="B12" s="64" t="s">
        <v>84</v>
      </c>
      <c r="C12" s="7" t="s">
        <v>6</v>
      </c>
      <c r="D12" s="57">
        <v>50.996342270930761</v>
      </c>
      <c r="E12" s="57">
        <v>47.3957034638496</v>
      </c>
      <c r="F12" s="57">
        <v>50.660878906004136</v>
      </c>
      <c r="G12" s="57">
        <v>49.038491271123156</v>
      </c>
      <c r="H12" s="57">
        <v>49.310318953401826</v>
      </c>
      <c r="I12" s="57">
        <v>48.440486658987794</v>
      </c>
      <c r="J12" s="39">
        <v>41.048856622983479</v>
      </c>
      <c r="O12" s="78"/>
      <c r="P12" s="64" t="s">
        <v>84</v>
      </c>
      <c r="Q12" s="7" t="s">
        <v>6</v>
      </c>
      <c r="R12" s="44">
        <v>740882</v>
      </c>
      <c r="S12" s="44">
        <v>674775</v>
      </c>
      <c r="T12" s="44">
        <v>724407</v>
      </c>
      <c r="U12" s="44">
        <v>745363</v>
      </c>
      <c r="V12" s="44">
        <v>729451</v>
      </c>
      <c r="W12" s="44">
        <v>704004</v>
      </c>
      <c r="X12" s="40">
        <v>535344</v>
      </c>
    </row>
    <row r="13" spans="1:24" x14ac:dyDescent="0.25">
      <c r="A13" s="78"/>
      <c r="B13" s="64"/>
      <c r="C13" s="7" t="s">
        <v>41</v>
      </c>
      <c r="D13" s="57">
        <v>0.52892438462392855</v>
      </c>
      <c r="E13" s="57">
        <v>0.60725048038893203</v>
      </c>
      <c r="F13" s="57">
        <v>0.76576105763058133</v>
      </c>
      <c r="G13" s="57">
        <v>0.84538980357735294</v>
      </c>
      <c r="H13" s="57">
        <v>0.50738811653556659</v>
      </c>
      <c r="I13" s="57">
        <v>0.55183375248341471</v>
      </c>
      <c r="J13" s="39">
        <v>0.56475059858593102</v>
      </c>
      <c r="O13" s="78"/>
      <c r="P13" s="64"/>
      <c r="Q13" s="7" t="s">
        <v>41</v>
      </c>
      <c r="R13" s="44">
        <v>13957.961823195155</v>
      </c>
      <c r="S13" s="44">
        <v>14829.564814381994</v>
      </c>
      <c r="T13" s="44">
        <v>22642.124040911589</v>
      </c>
      <c r="U13" s="44">
        <v>26907.500154892754</v>
      </c>
      <c r="V13" s="44">
        <v>14089.156806553972</v>
      </c>
      <c r="W13" s="44">
        <v>13440.72517374523</v>
      </c>
      <c r="X13" s="40">
        <v>12118.466753611867</v>
      </c>
    </row>
    <row r="14" spans="1:24" x14ac:dyDescent="0.25">
      <c r="A14" s="78"/>
      <c r="B14" s="64" t="s">
        <v>85</v>
      </c>
      <c r="C14" s="7" t="s">
        <v>6</v>
      </c>
      <c r="D14" s="57">
        <v>40.436643584639242</v>
      </c>
      <c r="E14" s="57">
        <v>36.276839542181541</v>
      </c>
      <c r="F14" s="57">
        <v>37.869559155880367</v>
      </c>
      <c r="G14" s="57">
        <v>39.789786945659884</v>
      </c>
      <c r="H14" s="57">
        <v>38.582990132798031</v>
      </c>
      <c r="I14" s="57">
        <v>39.199630112900039</v>
      </c>
      <c r="J14" s="39">
        <v>30.612960059881932</v>
      </c>
      <c r="O14" s="78"/>
      <c r="P14" s="64" t="s">
        <v>85</v>
      </c>
      <c r="Q14" s="7" t="s">
        <v>6</v>
      </c>
      <c r="R14" s="44">
        <v>1062157</v>
      </c>
      <c r="S14" s="44">
        <v>891528</v>
      </c>
      <c r="T14" s="44">
        <v>1032203</v>
      </c>
      <c r="U14" s="44">
        <v>945280</v>
      </c>
      <c r="V14" s="44">
        <v>904709</v>
      </c>
      <c r="W14" s="44">
        <v>881731</v>
      </c>
      <c r="X14" s="40">
        <v>693626</v>
      </c>
    </row>
    <row r="15" spans="1:24" x14ac:dyDescent="0.25">
      <c r="A15" s="78"/>
      <c r="B15" s="64"/>
      <c r="C15" s="7" t="s">
        <v>41</v>
      </c>
      <c r="D15" s="57">
        <v>0.42667943684809123</v>
      </c>
      <c r="E15" s="57">
        <v>0.42126815298835824</v>
      </c>
      <c r="F15" s="57">
        <v>0.77910553480460643</v>
      </c>
      <c r="G15" s="57">
        <v>0.53281652933142876</v>
      </c>
      <c r="H15" s="57">
        <v>0.42594784113401518</v>
      </c>
      <c r="I15" s="57">
        <v>0.41539561391103774</v>
      </c>
      <c r="J15" s="39">
        <v>0.41752736005649055</v>
      </c>
      <c r="O15" s="78"/>
      <c r="P15" s="64"/>
      <c r="Q15" s="7" t="s">
        <v>41</v>
      </c>
      <c r="R15" s="44">
        <v>17195.683121433318</v>
      </c>
      <c r="S15" s="44">
        <v>17096.138891329581</v>
      </c>
      <c r="T15" s="44">
        <v>45664.574794373832</v>
      </c>
      <c r="U15" s="44">
        <v>26048.902179655135</v>
      </c>
      <c r="V15" s="44">
        <v>15314.989663055629</v>
      </c>
      <c r="W15" s="44">
        <v>15886.072600370162</v>
      </c>
      <c r="X15" s="40">
        <v>13838.744961516726</v>
      </c>
    </row>
    <row r="16" spans="1:24" x14ac:dyDescent="0.25">
      <c r="A16" s="78"/>
      <c r="B16" s="64" t="s">
        <v>86</v>
      </c>
      <c r="C16" s="7" t="s">
        <v>6</v>
      </c>
      <c r="D16" s="57">
        <v>62.93782383568994</v>
      </c>
      <c r="E16" s="57">
        <v>59.441667431218669</v>
      </c>
      <c r="F16" s="57">
        <v>63.972222980293303</v>
      </c>
      <c r="G16" s="57">
        <v>62.618442816857332</v>
      </c>
      <c r="H16" s="57">
        <v>62.928249578958564</v>
      </c>
      <c r="I16" s="57">
        <v>62.926127906698738</v>
      </c>
      <c r="J16" s="39">
        <v>52.105909182298561</v>
      </c>
      <c r="O16" s="78"/>
      <c r="P16" s="64" t="s">
        <v>86</v>
      </c>
      <c r="Q16" s="7" t="s">
        <v>6</v>
      </c>
      <c r="R16" s="44">
        <v>2184142</v>
      </c>
      <c r="S16" s="44">
        <v>2306496</v>
      </c>
      <c r="T16" s="44">
        <v>2414439</v>
      </c>
      <c r="U16" s="44">
        <v>2497422</v>
      </c>
      <c r="V16" s="44">
        <v>2638691</v>
      </c>
      <c r="W16" s="44">
        <v>2684596</v>
      </c>
      <c r="X16" s="40">
        <v>2345399</v>
      </c>
    </row>
    <row r="17" spans="1:24" x14ac:dyDescent="0.25">
      <c r="A17" s="78"/>
      <c r="B17" s="64"/>
      <c r="C17" s="7" t="s">
        <v>41</v>
      </c>
      <c r="D17" s="57">
        <v>0.36114328111233962</v>
      </c>
      <c r="E17" s="57">
        <v>0.42341769174315103</v>
      </c>
      <c r="F17" s="57">
        <v>0.54256487982377577</v>
      </c>
      <c r="G17" s="57">
        <v>0.4401874131755355</v>
      </c>
      <c r="H17" s="57">
        <v>0.28483361225625037</v>
      </c>
      <c r="I17" s="57">
        <v>0.3337207699776461</v>
      </c>
      <c r="J17" s="39">
        <v>0.57663923151491159</v>
      </c>
      <c r="O17" s="78"/>
      <c r="P17" s="64"/>
      <c r="Q17" s="7" t="s">
        <v>41</v>
      </c>
      <c r="R17" s="44">
        <v>28361.875848175772</v>
      </c>
      <c r="S17" s="44">
        <v>39679.221548497793</v>
      </c>
      <c r="T17" s="44">
        <v>82841.823842430429</v>
      </c>
      <c r="U17" s="44">
        <v>53019.580321199704</v>
      </c>
      <c r="V17" s="44">
        <v>35273.999954107916</v>
      </c>
      <c r="W17" s="44">
        <v>37720.027195566516</v>
      </c>
      <c r="X17" s="40">
        <v>38715.932337674771</v>
      </c>
    </row>
    <row r="18" spans="1:24" x14ac:dyDescent="0.25">
      <c r="A18" s="78"/>
      <c r="B18" s="64" t="s">
        <v>87</v>
      </c>
      <c r="C18" s="7" t="s">
        <v>6</v>
      </c>
      <c r="D18" s="57">
        <v>45.420082723333671</v>
      </c>
      <c r="E18" s="57">
        <v>40.124837170607677</v>
      </c>
      <c r="F18" s="57">
        <v>39.261950500721184</v>
      </c>
      <c r="G18" s="57">
        <v>41.299590743580758</v>
      </c>
      <c r="H18" s="57">
        <v>42.975279957105087</v>
      </c>
      <c r="I18" s="57">
        <v>43.600987187578397</v>
      </c>
      <c r="J18" s="39">
        <v>38.111645113657048</v>
      </c>
      <c r="O18" s="78"/>
      <c r="P18" s="64" t="s">
        <v>87</v>
      </c>
      <c r="Q18" s="7" t="s">
        <v>6</v>
      </c>
      <c r="R18" s="44">
        <v>516995</v>
      </c>
      <c r="S18" s="44">
        <v>513175</v>
      </c>
      <c r="T18" s="44">
        <v>554482</v>
      </c>
      <c r="U18" s="44">
        <v>609418</v>
      </c>
      <c r="V18" s="44">
        <v>697304</v>
      </c>
      <c r="W18" s="44">
        <v>717800</v>
      </c>
      <c r="X18" s="40">
        <v>751841</v>
      </c>
    </row>
    <row r="19" spans="1:24" x14ac:dyDescent="0.25">
      <c r="A19" s="78"/>
      <c r="B19" s="64"/>
      <c r="C19" s="7" t="s">
        <v>41</v>
      </c>
      <c r="D19" s="57">
        <v>0.80335500056964337</v>
      </c>
      <c r="E19" s="57">
        <v>0.87873350296319119</v>
      </c>
      <c r="F19" s="57">
        <v>1.1900551254751621</v>
      </c>
      <c r="G19" s="57">
        <v>0.82062543029766488</v>
      </c>
      <c r="H19" s="57">
        <v>0.61294362725687723</v>
      </c>
      <c r="I19" s="57">
        <v>0.5805106567461743</v>
      </c>
      <c r="J19" s="39">
        <v>0.56297199837367995</v>
      </c>
      <c r="O19" s="78"/>
      <c r="P19" s="64"/>
      <c r="Q19" s="7" t="s">
        <v>41</v>
      </c>
      <c r="R19" s="44">
        <v>14633.509476808304</v>
      </c>
      <c r="S19" s="44">
        <v>17184.305764024037</v>
      </c>
      <c r="T19" s="44">
        <v>29110.627037083203</v>
      </c>
      <c r="U19" s="44">
        <v>21669.614877563799</v>
      </c>
      <c r="V19" s="44">
        <v>16572.44312247619</v>
      </c>
      <c r="W19" s="44">
        <v>15842.77300116518</v>
      </c>
      <c r="X19" s="40">
        <v>16807.08931281116</v>
      </c>
    </row>
    <row r="20" spans="1:24" x14ac:dyDescent="0.25">
      <c r="A20" s="78"/>
      <c r="B20" s="64" t="s">
        <v>88</v>
      </c>
      <c r="C20" s="7" t="s">
        <v>6</v>
      </c>
      <c r="D20" s="57">
        <v>82.138448592321538</v>
      </c>
      <c r="E20" s="57">
        <v>78.162100166142949</v>
      </c>
      <c r="F20" s="57">
        <v>78.848978851246912</v>
      </c>
      <c r="G20" s="57">
        <v>78.297166492949756</v>
      </c>
      <c r="H20" s="57">
        <v>78.950422108917621</v>
      </c>
      <c r="I20" s="57">
        <v>78.654204223657658</v>
      </c>
      <c r="J20" s="39">
        <v>74.275442106646977</v>
      </c>
      <c r="O20" s="78"/>
      <c r="P20" s="64" t="s">
        <v>88</v>
      </c>
      <c r="Q20" s="7" t="s">
        <v>6</v>
      </c>
      <c r="R20" s="44">
        <v>1120559</v>
      </c>
      <c r="S20" s="44">
        <v>1259397</v>
      </c>
      <c r="T20" s="44">
        <v>1355835</v>
      </c>
      <c r="U20" s="44">
        <v>1663897</v>
      </c>
      <c r="V20" s="44">
        <v>1834282</v>
      </c>
      <c r="W20" s="44">
        <v>2124804</v>
      </c>
      <c r="X20" s="40">
        <v>2678059</v>
      </c>
    </row>
    <row r="21" spans="1:24" x14ac:dyDescent="0.25">
      <c r="A21" s="78"/>
      <c r="B21" s="64"/>
      <c r="C21" s="7" t="s">
        <v>41</v>
      </c>
      <c r="D21" s="57">
        <v>0.5008946000211506</v>
      </c>
      <c r="E21" s="57">
        <v>0.72711191975391931</v>
      </c>
      <c r="F21" s="57">
        <v>0.57180361357171683</v>
      </c>
      <c r="G21" s="57">
        <v>0.68185997058086589</v>
      </c>
      <c r="H21" s="57">
        <v>0.42364812133047908</v>
      </c>
      <c r="I21" s="57">
        <v>0.4177409687971293</v>
      </c>
      <c r="J21" s="39">
        <v>0.47744593365324034</v>
      </c>
      <c r="O21" s="78"/>
      <c r="P21" s="64"/>
      <c r="Q21" s="7" t="s">
        <v>41</v>
      </c>
      <c r="R21" s="44">
        <v>37949.259199917491</v>
      </c>
      <c r="S21" s="44">
        <v>37818.888119890253</v>
      </c>
      <c r="T21" s="44">
        <v>47999.796911198559</v>
      </c>
      <c r="U21" s="44">
        <v>50305.561904055568</v>
      </c>
      <c r="V21" s="44">
        <v>42768.224234107918</v>
      </c>
      <c r="W21" s="44">
        <v>57056.372605130695</v>
      </c>
      <c r="X21" s="40">
        <v>63929.275831151717</v>
      </c>
    </row>
    <row r="22" spans="1:24" x14ac:dyDescent="0.25">
      <c r="A22" s="78"/>
      <c r="B22" s="64" t="s">
        <v>89</v>
      </c>
      <c r="C22" s="7" t="s">
        <v>6</v>
      </c>
      <c r="D22" s="57">
        <v>59.951088134229011</v>
      </c>
      <c r="E22" s="57">
        <v>0</v>
      </c>
      <c r="F22" s="57">
        <v>0</v>
      </c>
      <c r="G22" s="57">
        <v>52.084685520012364</v>
      </c>
      <c r="H22" s="57">
        <v>50.453427915037686</v>
      </c>
      <c r="I22" s="57">
        <v>57.097452447313088</v>
      </c>
      <c r="J22" s="39">
        <v>48.79966581395005</v>
      </c>
      <c r="O22" s="78"/>
      <c r="P22" s="64" t="s">
        <v>89</v>
      </c>
      <c r="Q22" s="7" t="s">
        <v>6</v>
      </c>
      <c r="R22" s="44">
        <v>19366</v>
      </c>
      <c r="S22" s="44">
        <v>0</v>
      </c>
      <c r="T22" s="44">
        <v>0</v>
      </c>
      <c r="U22" s="44">
        <v>33704</v>
      </c>
      <c r="V22" s="44">
        <v>12518</v>
      </c>
      <c r="W22" s="44">
        <v>46708</v>
      </c>
      <c r="X22" s="40">
        <v>132007</v>
      </c>
    </row>
    <row r="23" spans="1:24" x14ac:dyDescent="0.25">
      <c r="A23" s="78"/>
      <c r="B23" s="64"/>
      <c r="C23" s="7" t="s">
        <v>41</v>
      </c>
      <c r="D23" s="57">
        <v>3.5815175678234903</v>
      </c>
      <c r="E23" s="57">
        <v>0</v>
      </c>
      <c r="F23" s="57">
        <v>0</v>
      </c>
      <c r="G23" s="57">
        <v>2.3844783055648335</v>
      </c>
      <c r="H23" s="57">
        <v>3.2810806795440239</v>
      </c>
      <c r="I23" s="57">
        <v>2.2829503256747992</v>
      </c>
      <c r="J23" s="39">
        <v>1.3277551249493831</v>
      </c>
      <c r="O23" s="78"/>
      <c r="P23" s="64"/>
      <c r="Q23" s="7" t="s">
        <v>41</v>
      </c>
      <c r="R23" s="44">
        <v>2477.8446672990458</v>
      </c>
      <c r="S23" s="44">
        <v>0</v>
      </c>
      <c r="T23" s="44">
        <v>0</v>
      </c>
      <c r="U23" s="44">
        <v>2834.3116828515786</v>
      </c>
      <c r="V23" s="44">
        <v>1282.1292217597377</v>
      </c>
      <c r="W23" s="44">
        <v>3364.6034982794731</v>
      </c>
      <c r="X23" s="40">
        <v>6154.0698797388486</v>
      </c>
    </row>
    <row r="24" spans="1:24" x14ac:dyDescent="0.25">
      <c r="A24" s="78"/>
      <c r="B24" s="73" t="s">
        <v>20</v>
      </c>
      <c r="C24" s="7" t="s">
        <v>6</v>
      </c>
      <c r="D24" s="57">
        <f>+'23'!D14</f>
        <v>53.111585254052265</v>
      </c>
      <c r="E24" s="57">
        <f>+'23'!E14</f>
        <v>50.041756969275554</v>
      </c>
      <c r="F24" s="57">
        <f>+'23'!F14</f>
        <v>51.623811814965237</v>
      </c>
      <c r="G24" s="57">
        <f>+'23'!G14</f>
        <v>53.250280729293983</v>
      </c>
      <c r="H24" s="57">
        <f>+'23'!H14</f>
        <v>53.987215868949242</v>
      </c>
      <c r="I24" s="57">
        <f>+'23'!I14</f>
        <v>54.773730757243257</v>
      </c>
      <c r="J24" s="39">
        <f>+'23'!J14</f>
        <v>48.338249627650939</v>
      </c>
      <c r="O24" s="78"/>
      <c r="P24" s="73" t="s">
        <v>20</v>
      </c>
      <c r="Q24" s="7" t="s">
        <v>6</v>
      </c>
      <c r="R24" s="44">
        <f>+'23'!R14</f>
        <v>6578325</v>
      </c>
      <c r="S24" s="44">
        <f>+'23'!S14</f>
        <v>6493557</v>
      </c>
      <c r="T24" s="44">
        <f>+'23'!T14</f>
        <v>6914037</v>
      </c>
      <c r="U24" s="44">
        <f>+'23'!U14</f>
        <v>7277759</v>
      </c>
      <c r="V24" s="44">
        <f>+'23'!V14</f>
        <v>7546055</v>
      </c>
      <c r="W24" s="44">
        <f>+'23'!W14</f>
        <v>7876652</v>
      </c>
      <c r="X24" s="40">
        <f>+'23'!X14</f>
        <v>7663258</v>
      </c>
    </row>
    <row r="25" spans="1:24" x14ac:dyDescent="0.25">
      <c r="A25" s="30"/>
      <c r="B25" s="62"/>
      <c r="C25" s="7" t="s">
        <v>7</v>
      </c>
      <c r="D25" s="57">
        <f>+'23'!D15</f>
        <v>0.1994585190849664</v>
      </c>
      <c r="E25" s="57">
        <f>+'23'!E15</f>
        <v>0.24653658174110443</v>
      </c>
      <c r="F25" s="57">
        <f>+'23'!F15</f>
        <v>0.33802192696646566</v>
      </c>
      <c r="G25" s="57">
        <f>+'23'!G15</f>
        <v>0.27652102984721028</v>
      </c>
      <c r="H25" s="57">
        <f>+'23'!H15</f>
        <v>0.19047962129063259</v>
      </c>
      <c r="I25" s="57">
        <f>+'23'!I15</f>
        <v>0.25181663744590355</v>
      </c>
      <c r="J25" s="39">
        <f>+'23'!J15</f>
        <v>0.22567493391169621</v>
      </c>
      <c r="O25" s="30"/>
      <c r="P25" s="62"/>
      <c r="Q25" s="7" t="s">
        <v>7</v>
      </c>
      <c r="R25" s="44">
        <f>+'23'!R15</f>
        <v>62055.857953104802</v>
      </c>
      <c r="S25" s="44">
        <f>+'23'!S15</f>
        <v>74579.280642775353</v>
      </c>
      <c r="T25" s="44">
        <f>+'23'!T15</f>
        <v>191430.80814038674</v>
      </c>
      <c r="U25" s="44">
        <f>+'23'!U15</f>
        <v>137520.13675052667</v>
      </c>
      <c r="V25" s="44">
        <f>+'23'!V15</f>
        <v>80810.362438501106</v>
      </c>
      <c r="W25" s="44">
        <f>+'23'!W15</f>
        <v>91692.870121674801</v>
      </c>
      <c r="X25" s="40">
        <f>+'23'!X15</f>
        <v>104542.17132235787</v>
      </c>
    </row>
    <row r="26" spans="1:24" x14ac:dyDescent="0.25">
      <c r="A26" s="11"/>
      <c r="B26" s="25"/>
      <c r="C26" s="25"/>
      <c r="D26" s="25"/>
      <c r="E26" s="25"/>
      <c r="F26" s="25"/>
      <c r="G26" s="25"/>
      <c r="H26" s="25"/>
      <c r="I26" s="25"/>
      <c r="J26" s="79"/>
      <c r="O26" s="11"/>
      <c r="P26" s="25"/>
      <c r="Q26" s="25"/>
      <c r="R26" s="25"/>
      <c r="S26" s="25"/>
      <c r="T26" s="25"/>
      <c r="U26" s="25"/>
      <c r="V26" s="25"/>
      <c r="W26" s="25"/>
      <c r="X26" s="79"/>
    </row>
    <row r="27" spans="1:24" x14ac:dyDescent="0.25">
      <c r="A27" s="174" t="s">
        <v>8</v>
      </c>
      <c r="B27" s="174"/>
      <c r="C27" s="174"/>
      <c r="O27" s="174" t="s">
        <v>8</v>
      </c>
      <c r="P27" s="174"/>
      <c r="Q27" s="174"/>
    </row>
    <row r="28" spans="1:24" ht="54" customHeight="1" x14ac:dyDescent="0.25">
      <c r="A28" s="172" t="s">
        <v>15</v>
      </c>
      <c r="B28" s="172"/>
      <c r="C28" s="172"/>
      <c r="D28" s="172"/>
      <c r="E28" s="172"/>
      <c r="F28" s="172"/>
      <c r="G28" s="172"/>
      <c r="H28" s="172"/>
      <c r="I28" s="172"/>
      <c r="J28" s="172"/>
      <c r="O28" s="172" t="s">
        <v>15</v>
      </c>
      <c r="P28" s="172"/>
      <c r="Q28" s="172"/>
      <c r="R28" s="172"/>
      <c r="S28" s="172"/>
      <c r="T28" s="172"/>
      <c r="U28" s="172"/>
      <c r="V28" s="172"/>
      <c r="W28" s="172"/>
      <c r="X28" s="172"/>
    </row>
    <row r="29" spans="1:24" ht="61.5" customHeight="1" x14ac:dyDescent="0.25">
      <c r="A29" s="172" t="s">
        <v>16</v>
      </c>
      <c r="B29" s="172"/>
      <c r="C29" s="172"/>
      <c r="D29" s="172"/>
      <c r="E29" s="172"/>
      <c r="F29" s="172"/>
      <c r="G29" s="172"/>
      <c r="H29" s="172"/>
      <c r="I29" s="172"/>
      <c r="J29" s="172"/>
      <c r="O29" s="172" t="s">
        <v>16</v>
      </c>
      <c r="P29" s="172"/>
      <c r="Q29" s="172"/>
      <c r="R29" s="172"/>
      <c r="S29" s="172"/>
      <c r="T29" s="172"/>
      <c r="U29" s="172"/>
      <c r="V29" s="172"/>
      <c r="W29" s="172"/>
      <c r="X29" s="172"/>
    </row>
    <row r="30" spans="1:24" x14ac:dyDescent="0.25">
      <c r="A30" s="172" t="s">
        <v>11</v>
      </c>
      <c r="B30" s="172"/>
      <c r="C30" s="172"/>
      <c r="D30" s="172"/>
      <c r="E30" s="172"/>
      <c r="F30" s="172"/>
      <c r="G30" s="172"/>
      <c r="H30" s="172"/>
      <c r="I30" s="172"/>
      <c r="J30" s="172"/>
      <c r="O30" s="172" t="s">
        <v>11</v>
      </c>
      <c r="P30" s="172"/>
      <c r="Q30" s="172"/>
      <c r="R30" s="172"/>
      <c r="S30" s="172"/>
      <c r="T30" s="172"/>
      <c r="U30" s="172"/>
      <c r="V30" s="172"/>
      <c r="W30" s="172"/>
      <c r="X30" s="172"/>
    </row>
  </sheetData>
  <mergeCells count="9">
    <mergeCell ref="A30:J30"/>
    <mergeCell ref="O30:X30"/>
    <mergeCell ref="O8:O9"/>
    <mergeCell ref="A27:C27"/>
    <mergeCell ref="O27:Q27"/>
    <mergeCell ref="A28:J28"/>
    <mergeCell ref="O28:X28"/>
    <mergeCell ref="A29:J29"/>
    <mergeCell ref="O29:X29"/>
  </mergeCells>
  <hyperlinks>
    <hyperlink ref="A1" location="Indice!A1" display="Indice" xr:uid="{A912C70F-89C8-4008-A76B-F956CFF88FC6}"/>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9D752-52E2-470F-A1B8-E4031614A837}">
  <dimension ref="A1:AH14"/>
  <sheetViews>
    <sheetView workbookViewId="0"/>
  </sheetViews>
  <sheetFormatPr baseColWidth="10" defaultRowHeight="15" x14ac:dyDescent="0.25"/>
  <sheetData>
    <row r="1" spans="1:34" x14ac:dyDescent="0.25">
      <c r="A1" s="166" t="s">
        <v>278</v>
      </c>
    </row>
    <row r="3" spans="1:34" x14ac:dyDescent="0.25">
      <c r="A3" s="18" t="s">
        <v>122</v>
      </c>
      <c r="S3" s="18" t="s">
        <v>125</v>
      </c>
    </row>
    <row r="4" spans="1:34" x14ac:dyDescent="0.25">
      <c r="A4" s="17" t="s">
        <v>14</v>
      </c>
      <c r="S4" s="7" t="s">
        <v>17</v>
      </c>
    </row>
    <row r="6" spans="1:34" x14ac:dyDescent="0.25">
      <c r="A6" s="16"/>
      <c r="B6" s="3"/>
      <c r="C6" s="3">
        <v>1990</v>
      </c>
      <c r="D6" s="3">
        <v>1992</v>
      </c>
      <c r="E6" s="3">
        <v>1994</v>
      </c>
      <c r="F6" s="3">
        <v>1996</v>
      </c>
      <c r="G6" s="3">
        <v>1998</v>
      </c>
      <c r="H6" s="3">
        <v>2000</v>
      </c>
      <c r="I6" s="3">
        <v>2003</v>
      </c>
      <c r="J6" s="3" t="s">
        <v>0</v>
      </c>
      <c r="K6" s="3" t="s">
        <v>1</v>
      </c>
      <c r="L6" s="3" t="s">
        <v>2</v>
      </c>
      <c r="M6" s="3" t="s">
        <v>3</v>
      </c>
      <c r="N6" s="3" t="s">
        <v>4</v>
      </c>
      <c r="O6" s="3" t="s">
        <v>5</v>
      </c>
      <c r="P6" s="4">
        <v>2020</v>
      </c>
      <c r="S6" s="16"/>
      <c r="T6" s="3"/>
      <c r="U6" s="3">
        <v>1990</v>
      </c>
      <c r="V6" s="3">
        <v>1992</v>
      </c>
      <c r="W6" s="3">
        <v>1994</v>
      </c>
      <c r="X6" s="3">
        <v>1996</v>
      </c>
      <c r="Y6" s="3">
        <v>1998</v>
      </c>
      <c r="Z6" s="3">
        <v>2000</v>
      </c>
      <c r="AA6" s="3">
        <v>2003</v>
      </c>
      <c r="AB6" s="3" t="s">
        <v>0</v>
      </c>
      <c r="AC6" s="3" t="s">
        <v>1</v>
      </c>
      <c r="AD6" s="3" t="s">
        <v>2</v>
      </c>
      <c r="AE6" s="3" t="s">
        <v>3</v>
      </c>
      <c r="AF6" s="3" t="s">
        <v>4</v>
      </c>
      <c r="AG6" s="3" t="s">
        <v>5</v>
      </c>
      <c r="AH6" s="4">
        <v>2020</v>
      </c>
    </row>
    <row r="7" spans="1:34" x14ac:dyDescent="0.25">
      <c r="A7" s="8"/>
      <c r="C7" s="5"/>
      <c r="D7" s="5"/>
      <c r="E7" s="5"/>
      <c r="F7" s="5"/>
      <c r="G7" s="5"/>
      <c r="H7" s="5"/>
      <c r="I7" s="5"/>
      <c r="J7" s="5"/>
      <c r="K7" s="5"/>
      <c r="L7" s="5"/>
      <c r="M7" s="5"/>
      <c r="N7" s="5"/>
      <c r="O7" s="5"/>
      <c r="P7" s="9"/>
      <c r="S7" s="8"/>
      <c r="U7" s="5"/>
      <c r="V7" s="5"/>
      <c r="W7" s="5"/>
      <c r="X7" s="5"/>
      <c r="Y7" s="5"/>
      <c r="Z7" s="5"/>
      <c r="AA7" s="5"/>
      <c r="AB7" s="5"/>
      <c r="AC7" s="5"/>
      <c r="AD7" s="5"/>
      <c r="AE7" s="5"/>
      <c r="AF7" s="5"/>
      <c r="AG7" s="5"/>
      <c r="AH7" s="9"/>
    </row>
    <row r="8" spans="1:34" x14ac:dyDescent="0.25">
      <c r="A8" s="19" t="s">
        <v>123</v>
      </c>
      <c r="B8" s="7" t="s">
        <v>6</v>
      </c>
      <c r="C8" s="21">
        <v>8.324922007366311</v>
      </c>
      <c r="D8" s="21">
        <v>5.5713072181335903</v>
      </c>
      <c r="E8" s="21">
        <v>6.6667569195778906</v>
      </c>
      <c r="F8" s="21">
        <v>5.7094656470770095</v>
      </c>
      <c r="G8" s="21">
        <v>9.8505581758964205</v>
      </c>
      <c r="H8" s="21">
        <v>10.398508588235179</v>
      </c>
      <c r="I8" s="21">
        <v>9.7004823902842308</v>
      </c>
      <c r="J8" s="21">
        <v>7.3172762600522256</v>
      </c>
      <c r="K8" s="21">
        <v>10.22952754201936</v>
      </c>
      <c r="L8" s="21">
        <v>7.7277896279597442</v>
      </c>
      <c r="M8" s="21">
        <v>7.0384018965918056</v>
      </c>
      <c r="N8" s="21">
        <v>7.460940977777299</v>
      </c>
      <c r="O8" s="21">
        <v>7.8627854016948291</v>
      </c>
      <c r="P8" s="22">
        <v>12.569828832936073</v>
      </c>
      <c r="S8" s="173" t="s">
        <v>124</v>
      </c>
      <c r="T8" s="7" t="s">
        <v>6</v>
      </c>
      <c r="U8" s="23">
        <v>401582</v>
      </c>
      <c r="V8" s="23">
        <v>289363</v>
      </c>
      <c r="W8" s="23">
        <v>364413</v>
      </c>
      <c r="X8" s="23">
        <v>323577</v>
      </c>
      <c r="Y8" s="23">
        <v>587803</v>
      </c>
      <c r="Z8" s="23">
        <v>637878</v>
      </c>
      <c r="AA8" s="23">
        <v>643977</v>
      </c>
      <c r="AB8" s="96">
        <v>519357</v>
      </c>
      <c r="AC8" s="96">
        <v>739954</v>
      </c>
      <c r="AD8" s="96">
        <v>579050</v>
      </c>
      <c r="AE8" s="96">
        <v>551021</v>
      </c>
      <c r="AF8" s="96">
        <v>608399</v>
      </c>
      <c r="AG8" s="96">
        <v>672176</v>
      </c>
      <c r="AH8" s="97">
        <v>1101746</v>
      </c>
    </row>
    <row r="9" spans="1:34" x14ac:dyDescent="0.25">
      <c r="A9" s="19"/>
      <c r="B9" s="7" t="s">
        <v>7</v>
      </c>
      <c r="C9" s="20" t="s">
        <v>13</v>
      </c>
      <c r="D9" s="20" t="s">
        <v>13</v>
      </c>
      <c r="E9" s="20" t="s">
        <v>13</v>
      </c>
      <c r="F9" s="20" t="s">
        <v>13</v>
      </c>
      <c r="G9" s="20" t="s">
        <v>13</v>
      </c>
      <c r="H9" s="20" t="s">
        <v>13</v>
      </c>
      <c r="I9" s="20" t="s">
        <v>13</v>
      </c>
      <c r="J9" s="21">
        <v>0.15304692402506381</v>
      </c>
      <c r="K9" s="21">
        <v>0.19421856270962326</v>
      </c>
      <c r="L9" s="21">
        <v>0.32053575826762654</v>
      </c>
      <c r="M9" s="21">
        <v>0.18136879914384063</v>
      </c>
      <c r="N9" s="21">
        <v>0.12922849320346314</v>
      </c>
      <c r="O9" s="21">
        <v>0.14243025393685141</v>
      </c>
      <c r="P9" s="22">
        <v>0.21832834585295943</v>
      </c>
      <c r="S9" s="173"/>
      <c r="T9" s="7" t="s">
        <v>7</v>
      </c>
      <c r="U9" s="20" t="s">
        <v>13</v>
      </c>
      <c r="V9" s="20" t="s">
        <v>13</v>
      </c>
      <c r="W9" s="20" t="s">
        <v>13</v>
      </c>
      <c r="X9" s="20" t="s">
        <v>13</v>
      </c>
      <c r="Y9" s="20" t="s">
        <v>13</v>
      </c>
      <c r="Z9" s="20" t="s">
        <v>13</v>
      </c>
      <c r="AA9" s="20" t="s">
        <v>13</v>
      </c>
      <c r="AB9" s="96">
        <v>11358.5400932102</v>
      </c>
      <c r="AC9" s="96">
        <v>16323.039918046277</v>
      </c>
      <c r="AD9" s="96">
        <v>31322.772493663895</v>
      </c>
      <c r="AE9" s="96">
        <v>17084.589316590733</v>
      </c>
      <c r="AF9" s="96">
        <v>12202.382674738672</v>
      </c>
      <c r="AG9" s="96">
        <v>13094.08357279978</v>
      </c>
      <c r="AH9" s="97">
        <v>26668.511337888936</v>
      </c>
    </row>
    <row r="10" spans="1:34" x14ac:dyDescent="0.25">
      <c r="A10" s="11"/>
      <c r="B10" s="12"/>
      <c r="C10" s="13"/>
      <c r="D10" s="13"/>
      <c r="E10" s="13"/>
      <c r="F10" s="13"/>
      <c r="G10" s="13"/>
      <c r="H10" s="13"/>
      <c r="I10" s="13"/>
      <c r="J10" s="14"/>
      <c r="K10" s="14"/>
      <c r="L10" s="14"/>
      <c r="M10" s="14"/>
      <c r="N10" s="14"/>
      <c r="O10" s="14"/>
      <c r="P10" s="15"/>
      <c r="S10" s="11"/>
      <c r="T10" s="12"/>
      <c r="U10" s="13"/>
      <c r="V10" s="13"/>
      <c r="W10" s="13"/>
      <c r="X10" s="13"/>
      <c r="Y10" s="13"/>
      <c r="Z10" s="13"/>
      <c r="AA10" s="13"/>
      <c r="AB10" s="14"/>
      <c r="AC10" s="14"/>
      <c r="AD10" s="14"/>
      <c r="AE10" s="14"/>
      <c r="AF10" s="14"/>
      <c r="AG10" s="14"/>
      <c r="AH10" s="15"/>
    </row>
    <row r="11" spans="1:34" x14ac:dyDescent="0.25">
      <c r="A11" s="171" t="s">
        <v>8</v>
      </c>
      <c r="B11" s="171"/>
      <c r="C11" s="171"/>
      <c r="D11" s="171"/>
      <c r="E11" s="171"/>
      <c r="F11" s="171"/>
      <c r="G11" s="171"/>
      <c r="H11" s="171"/>
      <c r="I11" s="171"/>
      <c r="J11" s="171"/>
      <c r="K11" s="171"/>
      <c r="L11" s="171"/>
      <c r="M11" s="171"/>
      <c r="N11" s="171"/>
      <c r="O11" s="171"/>
      <c r="P11" s="171"/>
      <c r="S11" s="174" t="s">
        <v>8</v>
      </c>
      <c r="T11" s="174"/>
      <c r="U11" s="174"/>
      <c r="V11" s="174"/>
      <c r="W11" s="174"/>
      <c r="X11" s="174"/>
      <c r="Y11" s="174"/>
      <c r="Z11" s="174"/>
      <c r="AA11" s="174"/>
    </row>
    <row r="12" spans="1:34" ht="48.75" customHeight="1" x14ac:dyDescent="0.25">
      <c r="A12" s="172" t="s">
        <v>15</v>
      </c>
      <c r="B12" s="172"/>
      <c r="C12" s="172"/>
      <c r="D12" s="172"/>
      <c r="E12" s="172"/>
      <c r="F12" s="172"/>
      <c r="G12" s="172"/>
      <c r="H12" s="172"/>
      <c r="I12" s="172"/>
      <c r="J12" s="172"/>
      <c r="K12" s="172"/>
      <c r="L12" s="172"/>
      <c r="M12" s="172"/>
      <c r="N12" s="172"/>
      <c r="O12" s="172"/>
      <c r="P12" s="172"/>
      <c r="S12" s="172" t="s">
        <v>15</v>
      </c>
      <c r="T12" s="172"/>
      <c r="U12" s="172"/>
      <c r="V12" s="172"/>
      <c r="W12" s="172"/>
      <c r="X12" s="172"/>
      <c r="Y12" s="172"/>
      <c r="Z12" s="172"/>
      <c r="AA12" s="172"/>
      <c r="AB12" s="172"/>
      <c r="AC12" s="172"/>
      <c r="AD12" s="172"/>
      <c r="AE12" s="172"/>
      <c r="AF12" s="172"/>
      <c r="AG12" s="172"/>
      <c r="AH12" s="172"/>
    </row>
    <row r="13" spans="1:34" ht="56.25" customHeight="1" x14ac:dyDescent="0.25">
      <c r="A13" s="172" t="s">
        <v>16</v>
      </c>
      <c r="B13" s="172"/>
      <c r="C13" s="172"/>
      <c r="D13" s="172"/>
      <c r="E13" s="172"/>
      <c r="F13" s="172"/>
      <c r="G13" s="172"/>
      <c r="H13" s="172"/>
      <c r="I13" s="172"/>
      <c r="J13" s="172"/>
      <c r="K13" s="172"/>
      <c r="L13" s="172"/>
      <c r="M13" s="172"/>
      <c r="N13" s="172"/>
      <c r="O13" s="172"/>
      <c r="P13" s="172"/>
      <c r="S13" s="172" t="s">
        <v>16</v>
      </c>
      <c r="T13" s="172"/>
      <c r="U13" s="172"/>
      <c r="V13" s="172"/>
      <c r="W13" s="172"/>
      <c r="X13" s="172"/>
      <c r="Y13" s="172"/>
      <c r="Z13" s="172"/>
      <c r="AA13" s="172"/>
      <c r="AB13" s="172"/>
      <c r="AC13" s="172"/>
      <c r="AD13" s="172"/>
      <c r="AE13" s="172"/>
      <c r="AF13" s="172"/>
      <c r="AG13" s="172"/>
      <c r="AH13" s="172"/>
    </row>
    <row r="14" spans="1:34" x14ac:dyDescent="0.25">
      <c r="A14" s="172" t="s">
        <v>11</v>
      </c>
      <c r="B14" s="172"/>
      <c r="C14" s="172"/>
      <c r="D14" s="172"/>
      <c r="E14" s="172"/>
      <c r="F14" s="172"/>
      <c r="G14" s="172"/>
      <c r="H14" s="172"/>
      <c r="I14" s="172"/>
      <c r="J14" s="172"/>
      <c r="K14" s="172"/>
      <c r="L14" s="172"/>
      <c r="M14" s="172"/>
      <c r="N14" s="172"/>
      <c r="O14" s="172"/>
      <c r="P14" s="172"/>
      <c r="S14" s="172" t="s">
        <v>11</v>
      </c>
      <c r="T14" s="172"/>
      <c r="U14" s="172"/>
      <c r="V14" s="172"/>
      <c r="W14" s="172"/>
      <c r="X14" s="172"/>
      <c r="Y14" s="172"/>
      <c r="Z14" s="172"/>
      <c r="AA14" s="172"/>
      <c r="AB14" s="172"/>
      <c r="AC14" s="172"/>
      <c r="AD14" s="172"/>
      <c r="AE14" s="172"/>
      <c r="AF14" s="172"/>
      <c r="AG14" s="172"/>
      <c r="AH14" s="172"/>
    </row>
  </sheetData>
  <mergeCells count="9">
    <mergeCell ref="A14:P14"/>
    <mergeCell ref="S14:AH14"/>
    <mergeCell ref="S8:S9"/>
    <mergeCell ref="A11:P11"/>
    <mergeCell ref="S11:AA11"/>
    <mergeCell ref="A12:P12"/>
    <mergeCell ref="S12:AH12"/>
    <mergeCell ref="A13:P13"/>
    <mergeCell ref="S13:AH13"/>
  </mergeCells>
  <hyperlinks>
    <hyperlink ref="A1" location="Indice!A1" display="Indice" xr:uid="{3B55B6FF-2083-4AD1-94BC-C8B151FD797B}"/>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EDE08-45EC-4817-A118-40CF107FF03A}">
  <dimension ref="A1:AK18"/>
  <sheetViews>
    <sheetView workbookViewId="0"/>
  </sheetViews>
  <sheetFormatPr baseColWidth="10" defaultRowHeight="15" x14ac:dyDescent="0.25"/>
  <cols>
    <col min="1" max="1" width="19.28515625" customWidth="1"/>
    <col min="3" max="3" width="14.5703125" customWidth="1"/>
  </cols>
  <sheetData>
    <row r="1" spans="1:37" x14ac:dyDescent="0.25">
      <c r="A1" s="166" t="s">
        <v>278</v>
      </c>
    </row>
    <row r="3" spans="1:37" x14ac:dyDescent="0.25">
      <c r="A3" s="18" t="s">
        <v>126</v>
      </c>
      <c r="U3" s="18" t="s">
        <v>127</v>
      </c>
      <c r="V3" s="18"/>
    </row>
    <row r="4" spans="1:37" x14ac:dyDescent="0.25">
      <c r="A4" s="17" t="s">
        <v>14</v>
      </c>
      <c r="U4" s="7" t="s">
        <v>17</v>
      </c>
      <c r="V4" s="7"/>
    </row>
    <row r="6" spans="1:37" x14ac:dyDescent="0.25">
      <c r="A6" s="16"/>
      <c r="B6" s="3"/>
      <c r="C6" s="3"/>
      <c r="D6" s="3">
        <v>1990</v>
      </c>
      <c r="E6" s="3">
        <v>1992</v>
      </c>
      <c r="F6" s="3">
        <v>1994</v>
      </c>
      <c r="G6" s="3">
        <v>1996</v>
      </c>
      <c r="H6" s="3">
        <v>1998</v>
      </c>
      <c r="I6" s="3">
        <v>2000</v>
      </c>
      <c r="J6" s="3">
        <v>2003</v>
      </c>
      <c r="K6" s="3" t="s">
        <v>0</v>
      </c>
      <c r="L6" s="3" t="s">
        <v>1</v>
      </c>
      <c r="M6" s="3" t="s">
        <v>2</v>
      </c>
      <c r="N6" s="3" t="s">
        <v>3</v>
      </c>
      <c r="O6" s="3" t="s">
        <v>4</v>
      </c>
      <c r="P6" s="3" t="s">
        <v>5</v>
      </c>
      <c r="Q6" s="4">
        <v>2020</v>
      </c>
      <c r="U6" s="16"/>
      <c r="V6" s="3"/>
      <c r="W6" s="3"/>
      <c r="X6" s="3">
        <v>1990</v>
      </c>
      <c r="Y6" s="3">
        <v>1992</v>
      </c>
      <c r="Z6" s="3">
        <v>1994</v>
      </c>
      <c r="AA6" s="3">
        <v>1996</v>
      </c>
      <c r="AB6" s="3">
        <v>1998</v>
      </c>
      <c r="AC6" s="3">
        <v>2000</v>
      </c>
      <c r="AD6" s="3">
        <v>2003</v>
      </c>
      <c r="AE6" s="3" t="s">
        <v>0</v>
      </c>
      <c r="AF6" s="3" t="s">
        <v>1</v>
      </c>
      <c r="AG6" s="3" t="s">
        <v>2</v>
      </c>
      <c r="AH6" s="3" t="s">
        <v>3</v>
      </c>
      <c r="AI6" s="3" t="s">
        <v>4</v>
      </c>
      <c r="AJ6" s="3" t="s">
        <v>5</v>
      </c>
      <c r="AK6" s="4">
        <v>2020</v>
      </c>
    </row>
    <row r="7" spans="1:37" x14ac:dyDescent="0.25">
      <c r="A7" s="8"/>
      <c r="B7" s="6"/>
      <c r="D7" s="5"/>
      <c r="E7" s="5"/>
      <c r="F7" s="5"/>
      <c r="G7" s="5"/>
      <c r="H7" s="5"/>
      <c r="I7" s="5"/>
      <c r="J7" s="5"/>
      <c r="K7" s="5"/>
      <c r="L7" s="5"/>
      <c r="M7" s="5"/>
      <c r="N7" s="5"/>
      <c r="O7" s="5"/>
      <c r="P7" s="5"/>
      <c r="Q7" s="9"/>
      <c r="U7" s="30"/>
      <c r="V7" s="31"/>
      <c r="X7" s="5"/>
      <c r="Y7" s="5"/>
      <c r="Z7" s="5"/>
      <c r="AA7" s="5"/>
      <c r="AB7" s="5"/>
      <c r="AC7" s="5"/>
      <c r="AD7" s="5"/>
      <c r="AE7" s="5"/>
      <c r="AF7" s="5"/>
      <c r="AG7" s="5"/>
      <c r="AH7" s="5"/>
      <c r="AI7" s="5"/>
      <c r="AJ7" s="5"/>
      <c r="AK7" s="9"/>
    </row>
    <row r="8" spans="1:37" x14ac:dyDescent="0.25">
      <c r="A8" s="19" t="s">
        <v>123</v>
      </c>
      <c r="B8" s="26" t="s">
        <v>19</v>
      </c>
      <c r="C8" s="7" t="s">
        <v>6</v>
      </c>
      <c r="D8" s="27">
        <v>7.7156665391360093</v>
      </c>
      <c r="E8" s="27">
        <v>4.6053486198330003</v>
      </c>
      <c r="F8" s="27">
        <v>5.6996574056783507</v>
      </c>
      <c r="G8" s="27">
        <v>4.8609570902442405</v>
      </c>
      <c r="H8" s="27">
        <v>9.0104729713719109</v>
      </c>
      <c r="I8" s="27">
        <v>9.6315496622005607</v>
      </c>
      <c r="J8" s="27">
        <v>8.1849690130490504</v>
      </c>
      <c r="K8" s="27">
        <v>5.9931268124024095</v>
      </c>
      <c r="L8" s="27">
        <v>8.886543569728115</v>
      </c>
      <c r="M8" s="27">
        <v>6.4006214040957632</v>
      </c>
      <c r="N8" s="27">
        <v>6.2104741435832924</v>
      </c>
      <c r="O8" s="27">
        <v>6.7748605935835666</v>
      </c>
      <c r="P8" s="27">
        <v>7.1193279975964145</v>
      </c>
      <c r="Q8" s="28">
        <v>11.389366433361719</v>
      </c>
      <c r="U8" s="173" t="s">
        <v>124</v>
      </c>
      <c r="V8" s="31" t="s">
        <v>19</v>
      </c>
      <c r="W8" s="7" t="s">
        <v>6</v>
      </c>
      <c r="X8" s="29">
        <v>249867</v>
      </c>
      <c r="Y8" s="29">
        <v>159536</v>
      </c>
      <c r="Z8" s="29">
        <v>205414</v>
      </c>
      <c r="AA8" s="29">
        <v>179938</v>
      </c>
      <c r="AB8" s="29">
        <v>342232</v>
      </c>
      <c r="AC8" s="29">
        <v>371990</v>
      </c>
      <c r="AD8" s="29">
        <v>334893</v>
      </c>
      <c r="AE8" s="29">
        <v>257925</v>
      </c>
      <c r="AF8" s="29">
        <v>384968</v>
      </c>
      <c r="AG8" s="29">
        <v>281403</v>
      </c>
      <c r="AH8" s="29">
        <v>279426</v>
      </c>
      <c r="AI8" s="29">
        <v>311707</v>
      </c>
      <c r="AJ8" s="29">
        <v>341218</v>
      </c>
      <c r="AK8" s="33">
        <v>534568</v>
      </c>
    </row>
    <row r="9" spans="1:37" x14ac:dyDescent="0.25">
      <c r="A9" s="8"/>
      <c r="B9" s="26"/>
      <c r="C9" s="7" t="s">
        <v>7</v>
      </c>
      <c r="D9" s="27" t="s">
        <v>13</v>
      </c>
      <c r="E9" s="27" t="s">
        <v>13</v>
      </c>
      <c r="F9" s="27" t="s">
        <v>13</v>
      </c>
      <c r="G9" s="27" t="s">
        <v>13</v>
      </c>
      <c r="H9" s="27" t="s">
        <v>13</v>
      </c>
      <c r="I9" s="27" t="s">
        <v>13</v>
      </c>
      <c r="J9" s="27" t="s">
        <v>13</v>
      </c>
      <c r="K9" s="27">
        <v>0.1665437618907703</v>
      </c>
      <c r="L9" s="27">
        <v>0.22123954492771283</v>
      </c>
      <c r="M9" s="27">
        <v>0.30202189451437084</v>
      </c>
      <c r="N9" s="27">
        <v>0.21244785294479196</v>
      </c>
      <c r="O9" s="27">
        <v>0.14852615330091251</v>
      </c>
      <c r="P9" s="27">
        <v>0.15807817719187431</v>
      </c>
      <c r="Q9" s="28">
        <v>0.23651767227635423</v>
      </c>
      <c r="U9" s="173"/>
      <c r="V9" s="26"/>
      <c r="W9" s="7" t="s">
        <v>7</v>
      </c>
      <c r="X9" s="32" t="s">
        <v>13</v>
      </c>
      <c r="Y9" s="32" t="s">
        <v>13</v>
      </c>
      <c r="Z9" s="32" t="s">
        <v>13</v>
      </c>
      <c r="AA9" s="32" t="s">
        <v>13</v>
      </c>
      <c r="AB9" s="32" t="s">
        <v>13</v>
      </c>
      <c r="AC9" s="32" t="s">
        <v>13</v>
      </c>
      <c r="AD9" s="32" t="s">
        <v>13</v>
      </c>
      <c r="AE9" s="29">
        <v>7436.4084114635907</v>
      </c>
      <c r="AF9" s="29">
        <v>10086.578213727458</v>
      </c>
      <c r="AG9" s="29">
        <v>14717.912378280789</v>
      </c>
      <c r="AH9" s="29">
        <v>10845.973097031145</v>
      </c>
      <c r="AI9" s="29">
        <v>7469.6401523734075</v>
      </c>
      <c r="AJ9" s="29">
        <v>7737.0739946996709</v>
      </c>
      <c r="AK9" s="33">
        <v>10879.305037814564</v>
      </c>
    </row>
    <row r="10" spans="1:37" x14ac:dyDescent="0.25">
      <c r="A10" s="8"/>
      <c r="B10" s="26" t="s">
        <v>21</v>
      </c>
      <c r="C10" s="7" t="s">
        <v>6</v>
      </c>
      <c r="D10" s="27">
        <v>9.5694126967306996</v>
      </c>
      <c r="E10" s="27">
        <v>7.5059173410758904</v>
      </c>
      <c r="F10" s="27">
        <v>8.5384636038987196</v>
      </c>
      <c r="G10" s="27">
        <v>7.3073477409078507</v>
      </c>
      <c r="H10" s="27">
        <v>11.3216080610517</v>
      </c>
      <c r="I10" s="27">
        <v>11.702203977872641</v>
      </c>
      <c r="J10" s="27">
        <v>12.13499397537619</v>
      </c>
      <c r="K10" s="27">
        <v>9.3569009614166347</v>
      </c>
      <c r="L10" s="27">
        <v>12.234661093415149</v>
      </c>
      <c r="M10" s="27">
        <v>9.6120832192293975</v>
      </c>
      <c r="N10" s="27">
        <v>8.1572063156440429</v>
      </c>
      <c r="O10" s="27">
        <v>8.3492471404394184</v>
      </c>
      <c r="P10" s="27">
        <v>8.811476500989885</v>
      </c>
      <c r="Q10" s="28">
        <v>13.930672566636856</v>
      </c>
      <c r="U10" s="8"/>
      <c r="V10" s="26" t="s">
        <v>21</v>
      </c>
      <c r="W10" s="7" t="s">
        <v>6</v>
      </c>
      <c r="X10" s="29">
        <v>151715</v>
      </c>
      <c r="Y10" s="29">
        <v>129827</v>
      </c>
      <c r="Z10" s="29">
        <v>158999</v>
      </c>
      <c r="AA10" s="29">
        <v>143639</v>
      </c>
      <c r="AB10" s="29">
        <v>245571</v>
      </c>
      <c r="AC10" s="29">
        <v>265888</v>
      </c>
      <c r="AD10" s="29">
        <v>309084</v>
      </c>
      <c r="AE10" s="29">
        <v>261432</v>
      </c>
      <c r="AF10" s="29">
        <v>354986</v>
      </c>
      <c r="AG10" s="29">
        <v>297647</v>
      </c>
      <c r="AH10" s="29">
        <v>271595</v>
      </c>
      <c r="AI10" s="29">
        <v>296692</v>
      </c>
      <c r="AJ10" s="29">
        <v>330958</v>
      </c>
      <c r="AK10" s="33">
        <v>567178</v>
      </c>
    </row>
    <row r="11" spans="1:37" x14ac:dyDescent="0.25">
      <c r="A11" s="8"/>
      <c r="B11" s="26"/>
      <c r="C11" s="7" t="s">
        <v>7</v>
      </c>
      <c r="D11" s="27" t="s">
        <v>13</v>
      </c>
      <c r="E11" s="27" t="s">
        <v>13</v>
      </c>
      <c r="F11" s="27" t="s">
        <v>13</v>
      </c>
      <c r="G11" s="27" t="s">
        <v>13</v>
      </c>
      <c r="H11" s="27" t="s">
        <v>13</v>
      </c>
      <c r="I11" s="27" t="s">
        <v>13</v>
      </c>
      <c r="J11" s="27" t="s">
        <v>13</v>
      </c>
      <c r="K11" s="27">
        <v>0.25059875317641112</v>
      </c>
      <c r="L11" s="27">
        <v>0.33330691933475315</v>
      </c>
      <c r="M11" s="27">
        <v>0.55519164094985818</v>
      </c>
      <c r="N11" s="27">
        <v>0.29909777137005972</v>
      </c>
      <c r="O11" s="27">
        <v>0.18813678813002269</v>
      </c>
      <c r="P11" s="27">
        <v>0.22568266788829264</v>
      </c>
      <c r="Q11" s="28">
        <v>0.43650020333608824</v>
      </c>
      <c r="U11" s="8"/>
      <c r="V11" s="26"/>
      <c r="W11" s="7" t="s">
        <v>7</v>
      </c>
      <c r="X11" s="32" t="s">
        <v>13</v>
      </c>
      <c r="Y11" s="32" t="s">
        <v>13</v>
      </c>
      <c r="Z11" s="32" t="s">
        <v>13</v>
      </c>
      <c r="AA11" s="32" t="s">
        <v>13</v>
      </c>
      <c r="AB11" s="32" t="s">
        <v>13</v>
      </c>
      <c r="AC11" s="32" t="s">
        <v>13</v>
      </c>
      <c r="AD11" s="32" t="s">
        <v>13</v>
      </c>
      <c r="AE11" s="29">
        <v>7207.6226224744014</v>
      </c>
      <c r="AF11" s="29">
        <v>10976.242035009116</v>
      </c>
      <c r="AG11" s="29">
        <v>21255.760194087921</v>
      </c>
      <c r="AH11" s="29">
        <v>11267.470571691174</v>
      </c>
      <c r="AI11" s="29">
        <v>7538.3509673209282</v>
      </c>
      <c r="AJ11" s="29">
        <v>9341.8343388087669</v>
      </c>
      <c r="AK11" s="33">
        <v>22755.623435761296</v>
      </c>
    </row>
    <row r="12" spans="1:37" x14ac:dyDescent="0.25">
      <c r="A12" s="30"/>
      <c r="B12" s="18" t="s">
        <v>20</v>
      </c>
      <c r="C12" s="7" t="s">
        <v>6</v>
      </c>
      <c r="D12" s="21">
        <f>+'25'!C8</f>
        <v>8.324922007366311</v>
      </c>
      <c r="E12" s="21">
        <f>+'25'!D8</f>
        <v>5.5713072181335903</v>
      </c>
      <c r="F12" s="21">
        <f>+'25'!E8</f>
        <v>6.6667569195778906</v>
      </c>
      <c r="G12" s="21">
        <f>+'25'!F8</f>
        <v>5.7094656470770095</v>
      </c>
      <c r="H12" s="21">
        <f>+'25'!G8</f>
        <v>9.8505581758964205</v>
      </c>
      <c r="I12" s="21">
        <f>+'25'!H8</f>
        <v>10.398508588235179</v>
      </c>
      <c r="J12" s="21">
        <f>+'25'!I8</f>
        <v>9.7004823902842308</v>
      </c>
      <c r="K12" s="21">
        <f>+'25'!J8</f>
        <v>7.3172762600522256</v>
      </c>
      <c r="L12" s="21">
        <f>+'25'!K8</f>
        <v>10.22952754201936</v>
      </c>
      <c r="M12" s="21">
        <f>+'25'!L8</f>
        <v>7.7277896279597442</v>
      </c>
      <c r="N12" s="21">
        <f>+'25'!M8</f>
        <v>7.0384018965918056</v>
      </c>
      <c r="O12" s="21">
        <f>+'25'!N8</f>
        <v>7.460940977777299</v>
      </c>
      <c r="P12" s="21">
        <f>+'25'!O8</f>
        <v>7.8627854016948291</v>
      </c>
      <c r="Q12" s="28">
        <f>+'25'!P8</f>
        <v>12.569828832936073</v>
      </c>
      <c r="U12" s="30"/>
      <c r="V12" s="18" t="s">
        <v>20</v>
      </c>
      <c r="W12" s="7" t="s">
        <v>6</v>
      </c>
      <c r="X12" s="96">
        <f>+'25'!U8</f>
        <v>401582</v>
      </c>
      <c r="Y12" s="96">
        <f>+'25'!V8</f>
        <v>289363</v>
      </c>
      <c r="Z12" s="96">
        <f>+'25'!W8</f>
        <v>364413</v>
      </c>
      <c r="AA12" s="96">
        <f>+'25'!X8</f>
        <v>323577</v>
      </c>
      <c r="AB12" s="96">
        <f>+'25'!Y8</f>
        <v>587803</v>
      </c>
      <c r="AC12" s="96">
        <f>+'25'!Z8</f>
        <v>637878</v>
      </c>
      <c r="AD12" s="96">
        <f>+'25'!AA8</f>
        <v>643977</v>
      </c>
      <c r="AE12" s="29">
        <f>+'25'!AB8</f>
        <v>519357</v>
      </c>
      <c r="AF12" s="29">
        <f>+'25'!AC8</f>
        <v>739954</v>
      </c>
      <c r="AG12" s="29">
        <f>+'25'!AD8</f>
        <v>579050</v>
      </c>
      <c r="AH12" s="29">
        <f>+'25'!AE8</f>
        <v>551021</v>
      </c>
      <c r="AI12" s="29">
        <f>+'25'!AF8</f>
        <v>608399</v>
      </c>
      <c r="AJ12" s="29">
        <f>+'25'!AG8</f>
        <v>672176</v>
      </c>
      <c r="AK12" s="33">
        <f>+'25'!AH8</f>
        <v>1101746</v>
      </c>
    </row>
    <row r="13" spans="1:37" x14ac:dyDescent="0.25">
      <c r="A13" s="19"/>
      <c r="B13" s="18"/>
      <c r="C13" s="7" t="s">
        <v>7</v>
      </c>
      <c r="D13" s="21" t="str">
        <f>+'25'!C9</f>
        <v>-</v>
      </c>
      <c r="E13" s="21" t="str">
        <f>+'25'!D9</f>
        <v>-</v>
      </c>
      <c r="F13" s="21" t="str">
        <f>+'25'!E9</f>
        <v>-</v>
      </c>
      <c r="G13" s="21" t="str">
        <f>+'25'!F9</f>
        <v>-</v>
      </c>
      <c r="H13" s="21" t="str">
        <f>+'25'!G9</f>
        <v>-</v>
      </c>
      <c r="I13" s="21" t="str">
        <f>+'25'!H9</f>
        <v>-</v>
      </c>
      <c r="J13" s="21" t="str">
        <f>+'25'!I9</f>
        <v>-</v>
      </c>
      <c r="K13" s="21">
        <f>+'25'!J9</f>
        <v>0.15304692402506381</v>
      </c>
      <c r="L13" s="21">
        <f>+'25'!K9</f>
        <v>0.19421856270962326</v>
      </c>
      <c r="M13" s="21">
        <f>+'25'!L9</f>
        <v>0.32053575826762654</v>
      </c>
      <c r="N13" s="21">
        <f>+'25'!M9</f>
        <v>0.18136879914384063</v>
      </c>
      <c r="O13" s="21">
        <f>+'25'!N9</f>
        <v>0.12922849320346314</v>
      </c>
      <c r="P13" s="21">
        <f>+'25'!O9</f>
        <v>0.14243025393685141</v>
      </c>
      <c r="Q13" s="28">
        <f>+'25'!P9</f>
        <v>0.21832834585295943</v>
      </c>
      <c r="U13" s="30"/>
      <c r="W13" s="7" t="s">
        <v>7</v>
      </c>
      <c r="X13" s="96" t="str">
        <f>+'25'!U9</f>
        <v>-</v>
      </c>
      <c r="Y13" s="96" t="str">
        <f>+'25'!V9</f>
        <v>-</v>
      </c>
      <c r="Z13" s="96" t="str">
        <f>+'25'!W9</f>
        <v>-</v>
      </c>
      <c r="AA13" s="96" t="str">
        <f>+'25'!X9</f>
        <v>-</v>
      </c>
      <c r="AB13" s="96" t="str">
        <f>+'25'!Y9</f>
        <v>-</v>
      </c>
      <c r="AC13" s="96" t="str">
        <f>+'25'!Z9</f>
        <v>-</v>
      </c>
      <c r="AD13" s="96" t="str">
        <f>+'25'!AA9</f>
        <v>-</v>
      </c>
      <c r="AE13" s="29">
        <f>+'25'!AB9</f>
        <v>11358.5400932102</v>
      </c>
      <c r="AF13" s="29">
        <f>+'25'!AC9</f>
        <v>16323.039918046277</v>
      </c>
      <c r="AG13" s="29">
        <f>+'25'!AD9</f>
        <v>31322.772493663895</v>
      </c>
      <c r="AH13" s="29">
        <f>+'25'!AE9</f>
        <v>17084.589316590733</v>
      </c>
      <c r="AI13" s="29">
        <f>+'25'!AF9</f>
        <v>12202.382674738672</v>
      </c>
      <c r="AJ13" s="29">
        <f>+'25'!AG9</f>
        <v>13094.08357279978</v>
      </c>
      <c r="AK13" s="33">
        <f>+'25'!AH9</f>
        <v>26668.511337888936</v>
      </c>
    </row>
    <row r="14" spans="1:37" x14ac:dyDescent="0.25">
      <c r="A14" s="11"/>
      <c r="B14" s="25"/>
      <c r="C14" s="12"/>
      <c r="D14" s="13"/>
      <c r="E14" s="13"/>
      <c r="F14" s="13"/>
      <c r="G14" s="13"/>
      <c r="H14" s="13"/>
      <c r="I14" s="13"/>
      <c r="J14" s="13"/>
      <c r="K14" s="14"/>
      <c r="L14" s="14"/>
      <c r="M14" s="14"/>
      <c r="N14" s="14"/>
      <c r="O14" s="14"/>
      <c r="P14" s="14"/>
      <c r="Q14" s="15"/>
      <c r="U14" s="11"/>
      <c r="V14" s="25"/>
      <c r="W14" s="12"/>
      <c r="X14" s="13"/>
      <c r="Y14" s="13"/>
      <c r="Z14" s="13"/>
      <c r="AA14" s="13"/>
      <c r="AB14" s="13"/>
      <c r="AC14" s="13"/>
      <c r="AD14" s="13"/>
      <c r="AE14" s="14"/>
      <c r="AF14" s="14"/>
      <c r="AG14" s="14"/>
      <c r="AH14" s="14"/>
      <c r="AI14" s="14"/>
      <c r="AJ14" s="14"/>
      <c r="AK14" s="15"/>
    </row>
    <row r="15" spans="1:37" x14ac:dyDescent="0.25">
      <c r="A15" s="174" t="s">
        <v>8</v>
      </c>
      <c r="B15" s="174"/>
      <c r="C15" s="174"/>
      <c r="D15" s="174"/>
      <c r="E15" s="174"/>
      <c r="F15" s="174"/>
      <c r="G15" s="174"/>
      <c r="H15" s="174"/>
      <c r="I15" s="174"/>
      <c r="J15" s="174"/>
      <c r="U15" s="174" t="s">
        <v>8</v>
      </c>
      <c r="V15" s="174"/>
      <c r="W15" s="174"/>
      <c r="X15" s="174"/>
      <c r="Y15" s="174"/>
      <c r="Z15" s="174"/>
      <c r="AA15" s="174"/>
      <c r="AB15" s="174"/>
      <c r="AC15" s="174"/>
      <c r="AD15" s="174"/>
    </row>
    <row r="16" spans="1:37" ht="46.5" customHeight="1" x14ac:dyDescent="0.25">
      <c r="A16" s="172" t="s">
        <v>15</v>
      </c>
      <c r="B16" s="172"/>
      <c r="C16" s="172"/>
      <c r="D16" s="172"/>
      <c r="E16" s="172"/>
      <c r="F16" s="172"/>
      <c r="G16" s="172"/>
      <c r="H16" s="172"/>
      <c r="I16" s="172"/>
      <c r="J16" s="172"/>
      <c r="K16" s="172"/>
      <c r="L16" s="172"/>
      <c r="M16" s="172"/>
      <c r="N16" s="172"/>
      <c r="O16" s="172"/>
      <c r="P16" s="172"/>
      <c r="Q16" s="172"/>
      <c r="U16" s="172" t="s">
        <v>15</v>
      </c>
      <c r="V16" s="172"/>
      <c r="W16" s="172"/>
      <c r="X16" s="172"/>
      <c r="Y16" s="172"/>
      <c r="Z16" s="172"/>
      <c r="AA16" s="172"/>
      <c r="AB16" s="172"/>
      <c r="AC16" s="172"/>
      <c r="AD16" s="172"/>
      <c r="AE16" s="172"/>
      <c r="AF16" s="172"/>
      <c r="AG16" s="172"/>
      <c r="AH16" s="172"/>
      <c r="AI16" s="172"/>
      <c r="AJ16" s="172"/>
      <c r="AK16" s="172"/>
    </row>
    <row r="17" spans="1:37" ht="51.75" customHeight="1" x14ac:dyDescent="0.25">
      <c r="A17" s="172" t="s">
        <v>16</v>
      </c>
      <c r="B17" s="172"/>
      <c r="C17" s="172"/>
      <c r="D17" s="172"/>
      <c r="E17" s="172"/>
      <c r="F17" s="172"/>
      <c r="G17" s="172"/>
      <c r="H17" s="172"/>
      <c r="I17" s="172"/>
      <c r="J17" s="172"/>
      <c r="K17" s="172"/>
      <c r="L17" s="172"/>
      <c r="M17" s="172"/>
      <c r="N17" s="172"/>
      <c r="O17" s="172"/>
      <c r="P17" s="172"/>
      <c r="Q17" s="172"/>
      <c r="U17" s="172" t="s">
        <v>16</v>
      </c>
      <c r="V17" s="172"/>
      <c r="W17" s="172"/>
      <c r="X17" s="172"/>
      <c r="Y17" s="172"/>
      <c r="Z17" s="172"/>
      <c r="AA17" s="172"/>
      <c r="AB17" s="172"/>
      <c r="AC17" s="172"/>
      <c r="AD17" s="172"/>
      <c r="AE17" s="172"/>
      <c r="AF17" s="172"/>
      <c r="AG17" s="172"/>
      <c r="AH17" s="172"/>
      <c r="AI17" s="172"/>
      <c r="AJ17" s="172"/>
      <c r="AK17" s="172"/>
    </row>
    <row r="18" spans="1:37" x14ac:dyDescent="0.25">
      <c r="A18" s="172" t="s">
        <v>11</v>
      </c>
      <c r="B18" s="172"/>
      <c r="C18" s="172"/>
      <c r="D18" s="172"/>
      <c r="E18" s="172"/>
      <c r="F18" s="172"/>
      <c r="G18" s="172"/>
      <c r="H18" s="172"/>
      <c r="I18" s="172"/>
      <c r="J18" s="172"/>
      <c r="K18" s="172"/>
      <c r="L18" s="172"/>
      <c r="M18" s="172"/>
      <c r="N18" s="172"/>
      <c r="O18" s="172"/>
      <c r="P18" s="172"/>
      <c r="Q18" s="172"/>
      <c r="U18" s="172" t="s">
        <v>11</v>
      </c>
      <c r="V18" s="172"/>
      <c r="W18" s="172"/>
      <c r="X18" s="172"/>
      <c r="Y18" s="172"/>
      <c r="Z18" s="172"/>
      <c r="AA18" s="172"/>
      <c r="AB18" s="172"/>
      <c r="AC18" s="172"/>
      <c r="AD18" s="172"/>
      <c r="AE18" s="172"/>
      <c r="AF18" s="172"/>
      <c r="AG18" s="172"/>
      <c r="AH18" s="172"/>
      <c r="AI18" s="172"/>
      <c r="AJ18" s="172"/>
      <c r="AK18" s="172"/>
    </row>
  </sheetData>
  <mergeCells count="9">
    <mergeCell ref="A18:Q18"/>
    <mergeCell ref="U18:AK18"/>
    <mergeCell ref="U8:U9"/>
    <mergeCell ref="A15:J15"/>
    <mergeCell ref="U15:AD15"/>
    <mergeCell ref="A16:Q16"/>
    <mergeCell ref="U16:AK16"/>
    <mergeCell ref="A17:Q17"/>
    <mergeCell ref="U17:AK17"/>
  </mergeCells>
  <hyperlinks>
    <hyperlink ref="A1" location="Indice!A1" display="Indice" xr:uid="{02554B20-5FCC-4FCB-94B8-257C2408E878}"/>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D1575-3D0F-4E1B-AF6C-1571DC3EF8EF}">
  <dimension ref="A1:U47"/>
  <sheetViews>
    <sheetView workbookViewId="0"/>
  </sheetViews>
  <sheetFormatPr baseColWidth="10" defaultRowHeight="15" x14ac:dyDescent="0.25"/>
  <cols>
    <col min="1" max="1" width="19.28515625" customWidth="1"/>
    <col min="2" max="2" width="16.140625" customWidth="1"/>
    <col min="3" max="3" width="16.28515625" customWidth="1"/>
    <col min="13" max="13" width="16.7109375" customWidth="1"/>
    <col min="14" max="14" width="16.42578125" customWidth="1"/>
  </cols>
  <sheetData>
    <row r="1" spans="1:21" x14ac:dyDescent="0.25">
      <c r="A1" s="166" t="s">
        <v>278</v>
      </c>
    </row>
    <row r="3" spans="1:21" x14ac:dyDescent="0.25">
      <c r="A3" s="18" t="s">
        <v>128</v>
      </c>
      <c r="L3" s="18" t="s">
        <v>129</v>
      </c>
    </row>
    <row r="4" spans="1:21" x14ac:dyDescent="0.25">
      <c r="A4" s="17" t="s">
        <v>14</v>
      </c>
      <c r="L4" s="7" t="s">
        <v>17</v>
      </c>
    </row>
    <row r="6" spans="1:21" x14ac:dyDescent="0.25">
      <c r="A6" s="1"/>
      <c r="B6" s="2"/>
      <c r="C6" s="2"/>
      <c r="D6" s="53">
        <v>2006</v>
      </c>
      <c r="E6" s="53">
        <v>2009</v>
      </c>
      <c r="F6" s="53">
        <v>2011</v>
      </c>
      <c r="G6" s="53">
        <v>2013</v>
      </c>
      <c r="H6" s="53">
        <v>2015</v>
      </c>
      <c r="I6" s="53">
        <v>2017</v>
      </c>
      <c r="J6" s="54">
        <v>2020</v>
      </c>
      <c r="K6" s="7"/>
      <c r="L6" s="1"/>
      <c r="M6" s="2"/>
      <c r="N6" s="2"/>
      <c r="O6" s="53">
        <v>2006</v>
      </c>
      <c r="P6" s="53">
        <v>2009</v>
      </c>
      <c r="Q6" s="53">
        <v>2011</v>
      </c>
      <c r="R6" s="53">
        <v>2013</v>
      </c>
      <c r="S6" s="53">
        <v>2015</v>
      </c>
      <c r="T6" s="53">
        <v>2017</v>
      </c>
      <c r="U6" s="54">
        <v>2020</v>
      </c>
    </row>
    <row r="7" spans="1:21" x14ac:dyDescent="0.25">
      <c r="A7" s="8"/>
      <c r="B7" s="6"/>
      <c r="C7" s="6"/>
      <c r="D7" s="6"/>
      <c r="E7" s="6"/>
      <c r="F7" s="6"/>
      <c r="G7" s="6"/>
      <c r="H7" s="7"/>
      <c r="I7" s="7"/>
      <c r="J7" s="34"/>
      <c r="K7" s="7"/>
      <c r="L7" s="8"/>
      <c r="M7" s="6"/>
      <c r="N7" s="6"/>
      <c r="O7" s="6"/>
      <c r="P7" s="6"/>
      <c r="Q7" s="6"/>
      <c r="R7" s="6"/>
      <c r="S7" s="7"/>
      <c r="T7" s="7"/>
      <c r="U7" s="34"/>
    </row>
    <row r="8" spans="1:21" x14ac:dyDescent="0.25">
      <c r="A8" s="19" t="s">
        <v>123</v>
      </c>
      <c r="B8" s="41" t="s">
        <v>22</v>
      </c>
      <c r="C8" s="55" t="s">
        <v>23</v>
      </c>
      <c r="D8" s="27">
        <v>8.6398131932282549</v>
      </c>
      <c r="E8" s="27">
        <v>9.2709875527773207</v>
      </c>
      <c r="F8" s="27">
        <v>7.2403245855389038</v>
      </c>
      <c r="G8" s="27">
        <v>6.5980452209113434</v>
      </c>
      <c r="H8" s="27">
        <v>8.2507370133170674</v>
      </c>
      <c r="I8" s="27">
        <v>10.80841761556235</v>
      </c>
      <c r="J8" s="39">
        <v>13.094501655689387</v>
      </c>
      <c r="K8" s="7"/>
      <c r="L8" s="173" t="s">
        <v>124</v>
      </c>
      <c r="M8" s="41" t="s">
        <v>22</v>
      </c>
      <c r="N8" s="42" t="s">
        <v>23</v>
      </c>
      <c r="O8" s="29">
        <v>6808</v>
      </c>
      <c r="P8" s="29">
        <v>6763</v>
      </c>
      <c r="Q8" s="29">
        <v>5184</v>
      </c>
      <c r="R8" s="29">
        <v>4955</v>
      </c>
      <c r="S8" s="29">
        <v>6493</v>
      </c>
      <c r="T8" s="29">
        <v>7812</v>
      </c>
      <c r="U8" s="40">
        <v>14394</v>
      </c>
    </row>
    <row r="9" spans="1:21" x14ac:dyDescent="0.25">
      <c r="A9" s="38"/>
      <c r="B9" s="41"/>
      <c r="C9" s="56" t="s">
        <v>24</v>
      </c>
      <c r="D9" s="57">
        <v>1.4638812121781073</v>
      </c>
      <c r="E9" s="57">
        <v>1.2986213727697677</v>
      </c>
      <c r="F9" s="57">
        <v>1.570816651202521</v>
      </c>
      <c r="G9" s="57">
        <v>0.46912307136092846</v>
      </c>
      <c r="H9" s="57">
        <v>0.90908533305551054</v>
      </c>
      <c r="I9" s="57">
        <v>0.78308866969571578</v>
      </c>
      <c r="J9" s="39">
        <v>0.80016797750296575</v>
      </c>
      <c r="K9" s="7"/>
      <c r="L9" s="173"/>
      <c r="M9" s="41"/>
      <c r="N9" s="43" t="s">
        <v>24</v>
      </c>
      <c r="O9" s="44">
        <v>1343.743854913967</v>
      </c>
      <c r="P9" s="44">
        <v>1010.0063177548755</v>
      </c>
      <c r="Q9" s="44">
        <v>1435.7061102773503</v>
      </c>
      <c r="R9" s="44">
        <v>381.69648459110323</v>
      </c>
      <c r="S9" s="44">
        <v>1013.8009337800656</v>
      </c>
      <c r="T9" s="44">
        <v>808.25841138491592</v>
      </c>
      <c r="U9" s="40">
        <v>1003.9563735541501</v>
      </c>
    </row>
    <row r="10" spans="1:21" x14ac:dyDescent="0.25">
      <c r="A10" s="35"/>
      <c r="B10" s="41" t="s">
        <v>25</v>
      </c>
      <c r="C10" s="55" t="s">
        <v>23</v>
      </c>
      <c r="D10" s="27">
        <v>9.7093522578312168</v>
      </c>
      <c r="E10" s="27">
        <v>6.1282244785949507</v>
      </c>
      <c r="F10" s="27">
        <v>5.0240286338005351</v>
      </c>
      <c r="G10" s="27">
        <v>6.4183852647510449</v>
      </c>
      <c r="H10" s="27">
        <v>7.0447237649809997</v>
      </c>
      <c r="I10" s="27">
        <v>6.4787699079876502</v>
      </c>
      <c r="J10" s="39">
        <v>12.399143284529259</v>
      </c>
      <c r="K10" s="7"/>
      <c r="L10" s="35"/>
      <c r="M10" s="41" t="s">
        <v>25</v>
      </c>
      <c r="N10" s="42" t="s">
        <v>23</v>
      </c>
      <c r="O10" s="29">
        <v>10740</v>
      </c>
      <c r="P10" s="29">
        <v>7146</v>
      </c>
      <c r="Q10" s="29">
        <v>6513</v>
      </c>
      <c r="R10" s="29">
        <v>8736</v>
      </c>
      <c r="S10" s="29">
        <v>10363</v>
      </c>
      <c r="T10" s="29">
        <v>10597</v>
      </c>
      <c r="U10" s="40">
        <v>21883</v>
      </c>
    </row>
    <row r="11" spans="1:21" x14ac:dyDescent="0.25">
      <c r="A11" s="38"/>
      <c r="B11" s="41"/>
      <c r="C11" s="56" t="s">
        <v>24</v>
      </c>
      <c r="D11" s="57">
        <v>1.3077325118455148</v>
      </c>
      <c r="E11" s="57">
        <v>1.2559318836825402</v>
      </c>
      <c r="F11" s="57">
        <v>0.57679745588185172</v>
      </c>
      <c r="G11" s="57">
        <v>0.48447758171070243</v>
      </c>
      <c r="H11" s="57">
        <v>0.7851251012541236</v>
      </c>
      <c r="I11" s="57">
        <v>0.45497671075926244</v>
      </c>
      <c r="J11" s="39">
        <v>0.62026904898732005</v>
      </c>
      <c r="K11" s="7"/>
      <c r="L11" s="38"/>
      <c r="M11" s="41"/>
      <c r="N11" s="43" t="s">
        <v>24</v>
      </c>
      <c r="O11" s="44">
        <v>1601.1643097525609</v>
      </c>
      <c r="P11" s="44">
        <v>1700.2040960584609</v>
      </c>
      <c r="Q11" s="44">
        <v>780.42287949119736</v>
      </c>
      <c r="R11" s="44">
        <v>881.59218498828079</v>
      </c>
      <c r="S11" s="44">
        <v>1360.4937295758125</v>
      </c>
      <c r="T11" s="44">
        <v>912.31471474417128</v>
      </c>
      <c r="U11" s="40">
        <v>1202.7469274242906</v>
      </c>
    </row>
    <row r="12" spans="1:21" x14ac:dyDescent="0.25">
      <c r="A12" s="35"/>
      <c r="B12" s="41" t="s">
        <v>26</v>
      </c>
      <c r="C12" s="55" t="s">
        <v>23</v>
      </c>
      <c r="D12" s="27">
        <v>6.1239517638089955</v>
      </c>
      <c r="E12" s="27">
        <v>5.8038278611308964</v>
      </c>
      <c r="F12" s="27">
        <v>6.9107901870879216</v>
      </c>
      <c r="G12" s="27">
        <v>6.9189171854518339</v>
      </c>
      <c r="H12" s="27">
        <v>6.889952909824884</v>
      </c>
      <c r="I12" s="27">
        <v>8.2865760710926608</v>
      </c>
      <c r="J12" s="39">
        <v>13.84705432115441</v>
      </c>
      <c r="K12" s="7"/>
      <c r="L12" s="35"/>
      <c r="M12" s="41" t="s">
        <v>26</v>
      </c>
      <c r="N12" s="42" t="s">
        <v>23</v>
      </c>
      <c r="O12" s="29">
        <v>14138</v>
      </c>
      <c r="P12" s="29">
        <v>12630</v>
      </c>
      <c r="Q12" s="29">
        <v>16519</v>
      </c>
      <c r="R12" s="29">
        <v>17260</v>
      </c>
      <c r="S12" s="29">
        <v>17426</v>
      </c>
      <c r="T12" s="29">
        <v>22995</v>
      </c>
      <c r="U12" s="40">
        <v>43057</v>
      </c>
    </row>
    <row r="13" spans="1:21" x14ac:dyDescent="0.25">
      <c r="A13" s="38"/>
      <c r="B13" s="41"/>
      <c r="C13" s="56" t="s">
        <v>24</v>
      </c>
      <c r="D13" s="57">
        <v>0.90198598189821633</v>
      </c>
      <c r="E13" s="57">
        <v>0.75741571496986371</v>
      </c>
      <c r="F13" s="57">
        <v>0.70705159393981309</v>
      </c>
      <c r="G13" s="57">
        <v>0.82053280323975442</v>
      </c>
      <c r="H13" s="57">
        <v>0.71999693622486427</v>
      </c>
      <c r="I13" s="57">
        <v>0.54436623484658586</v>
      </c>
      <c r="J13" s="39">
        <v>0.76730329665234465</v>
      </c>
      <c r="K13" s="7"/>
      <c r="L13" s="38"/>
      <c r="M13" s="41"/>
      <c r="N13" s="43" t="s">
        <v>24</v>
      </c>
      <c r="O13" s="44">
        <v>2206.4791782705356</v>
      </c>
      <c r="P13" s="44">
        <v>1676.7916102754552</v>
      </c>
      <c r="Q13" s="44">
        <v>3134.3557541651235</v>
      </c>
      <c r="R13" s="44">
        <v>2977.8811632135735</v>
      </c>
      <c r="S13" s="44">
        <v>1519.2899277491058</v>
      </c>
      <c r="T13" s="44">
        <v>1806.0426589705751</v>
      </c>
      <c r="U13" s="40">
        <v>2778.6518968083005</v>
      </c>
    </row>
    <row r="14" spans="1:21" x14ac:dyDescent="0.25">
      <c r="A14" s="35"/>
      <c r="B14" s="41" t="s">
        <v>27</v>
      </c>
      <c r="C14" s="55" t="s">
        <v>23</v>
      </c>
      <c r="D14" s="27">
        <v>6.4783387230403289</v>
      </c>
      <c r="E14" s="27">
        <v>9.4475492441594131</v>
      </c>
      <c r="F14" s="27">
        <v>6.4161218183990858</v>
      </c>
      <c r="G14" s="27">
        <v>5.636023009565311</v>
      </c>
      <c r="H14" s="27">
        <v>9.8150202270651192</v>
      </c>
      <c r="I14" s="27">
        <v>8.4295175023651847</v>
      </c>
      <c r="J14" s="39">
        <v>12.756887964655473</v>
      </c>
      <c r="K14" s="7"/>
      <c r="L14" s="35"/>
      <c r="M14" s="41" t="s">
        <v>27</v>
      </c>
      <c r="N14" s="42" t="s">
        <v>23</v>
      </c>
      <c r="O14" s="29">
        <v>7272</v>
      </c>
      <c r="P14" s="29">
        <v>10312</v>
      </c>
      <c r="Q14" s="29">
        <v>7517</v>
      </c>
      <c r="R14" s="29">
        <v>6829</v>
      </c>
      <c r="S14" s="29">
        <v>12034</v>
      </c>
      <c r="T14" s="29">
        <v>10692</v>
      </c>
      <c r="U14" s="40">
        <v>17238</v>
      </c>
    </row>
    <row r="15" spans="1:21" x14ac:dyDescent="0.25">
      <c r="A15" s="38"/>
      <c r="B15" s="41"/>
      <c r="C15" s="56" t="s">
        <v>24</v>
      </c>
      <c r="D15" s="57">
        <v>0.77636320676679271</v>
      </c>
      <c r="E15" s="57">
        <v>1.150450914995728</v>
      </c>
      <c r="F15" s="57">
        <v>0.40953369045868837</v>
      </c>
      <c r="G15" s="57">
        <v>0.63655124098040283</v>
      </c>
      <c r="H15" s="57">
        <v>0.58697530263897979</v>
      </c>
      <c r="I15" s="57">
        <v>0.66687315757297949</v>
      </c>
      <c r="J15" s="39">
        <v>0.53830568994095795</v>
      </c>
      <c r="K15" s="7"/>
      <c r="L15" s="38"/>
      <c r="M15" s="41"/>
      <c r="N15" s="43" t="s">
        <v>24</v>
      </c>
      <c r="O15" s="44">
        <v>967.77929959638652</v>
      </c>
      <c r="P15" s="44">
        <v>1272.4655750481184</v>
      </c>
      <c r="Q15" s="44">
        <v>683.08592370701558</v>
      </c>
      <c r="R15" s="44">
        <v>793.85379672500937</v>
      </c>
      <c r="S15" s="44">
        <v>855.73807792732669</v>
      </c>
      <c r="T15" s="44">
        <v>919.0660930168915</v>
      </c>
      <c r="U15" s="40">
        <v>1034.8064691387606</v>
      </c>
    </row>
    <row r="16" spans="1:21" x14ac:dyDescent="0.25">
      <c r="A16" s="35"/>
      <c r="B16" s="41" t="s">
        <v>28</v>
      </c>
      <c r="C16" s="55" t="s">
        <v>23</v>
      </c>
      <c r="D16" s="27">
        <v>7.0203210957673736</v>
      </c>
      <c r="E16" s="27">
        <v>7.9929019234274357</v>
      </c>
      <c r="F16" s="27">
        <v>6.5442663762252993</v>
      </c>
      <c r="G16" s="27">
        <v>9.2150636447178069</v>
      </c>
      <c r="H16" s="27">
        <v>10.423717585845568</v>
      </c>
      <c r="I16" s="27">
        <v>11.299834720956456</v>
      </c>
      <c r="J16" s="39">
        <v>13.349535706196972</v>
      </c>
      <c r="K16" s="7"/>
      <c r="L16" s="35"/>
      <c r="M16" s="41" t="s">
        <v>28</v>
      </c>
      <c r="N16" s="42" t="s">
        <v>23</v>
      </c>
      <c r="O16" s="29">
        <v>18759</v>
      </c>
      <c r="P16" s="29">
        <v>23242</v>
      </c>
      <c r="Q16" s="29">
        <v>18927</v>
      </c>
      <c r="R16" s="29">
        <v>30384</v>
      </c>
      <c r="S16" s="29">
        <v>34618</v>
      </c>
      <c r="T16" s="29">
        <v>36577</v>
      </c>
      <c r="U16" s="40">
        <v>45975</v>
      </c>
    </row>
    <row r="17" spans="1:21" x14ac:dyDescent="0.25">
      <c r="A17" s="38"/>
      <c r="B17" s="41"/>
      <c r="C17" s="56" t="s">
        <v>24</v>
      </c>
      <c r="D17" s="57">
        <v>0.71076397709181283</v>
      </c>
      <c r="E17" s="57">
        <v>0.70349072698881565</v>
      </c>
      <c r="F17" s="57">
        <v>0.57680142339771867</v>
      </c>
      <c r="G17" s="57">
        <v>0.85825404703629737</v>
      </c>
      <c r="H17" s="57">
        <v>0.47939372556827597</v>
      </c>
      <c r="I17" s="57">
        <v>0.82519295891920175</v>
      </c>
      <c r="J17" s="39">
        <v>0.68830847109251858</v>
      </c>
      <c r="K17" s="7"/>
      <c r="L17" s="38"/>
      <c r="M17" s="41"/>
      <c r="N17" s="43" t="s">
        <v>24</v>
      </c>
      <c r="O17" s="44">
        <v>2081.4618518734856</v>
      </c>
      <c r="P17" s="44">
        <v>2862.1094521757514</v>
      </c>
      <c r="Q17" s="44">
        <v>2014.0858168134691</v>
      </c>
      <c r="R17" s="44">
        <v>4943.9186559618556</v>
      </c>
      <c r="S17" s="44">
        <v>1903.2508298494279</v>
      </c>
      <c r="T17" s="44">
        <v>3420.2890797968066</v>
      </c>
      <c r="U17" s="40">
        <v>2658.8062385061862</v>
      </c>
    </row>
    <row r="18" spans="1:21" x14ac:dyDescent="0.25">
      <c r="A18" s="35"/>
      <c r="B18" s="41" t="s">
        <v>29</v>
      </c>
      <c r="C18" s="55" t="s">
        <v>23</v>
      </c>
      <c r="D18" s="27">
        <v>8.3081706144176781</v>
      </c>
      <c r="E18" s="27">
        <v>12.011910410606593</v>
      </c>
      <c r="F18" s="27">
        <v>8.5128768311945393</v>
      </c>
      <c r="G18" s="27">
        <v>7.8821011444581508</v>
      </c>
      <c r="H18" s="27">
        <v>7.4863375822154996</v>
      </c>
      <c r="I18" s="27">
        <v>8.7267086847522428</v>
      </c>
      <c r="J18" s="39">
        <v>13.584039890913047</v>
      </c>
      <c r="K18" s="7"/>
      <c r="L18" s="35"/>
      <c r="M18" s="41" t="s">
        <v>29</v>
      </c>
      <c r="N18" s="42" t="s">
        <v>23</v>
      </c>
      <c r="O18" s="29">
        <v>59432</v>
      </c>
      <c r="P18" s="29">
        <v>87338</v>
      </c>
      <c r="Q18" s="29">
        <v>62788</v>
      </c>
      <c r="R18" s="29">
        <v>61723</v>
      </c>
      <c r="S18" s="29">
        <v>60576</v>
      </c>
      <c r="T18" s="29">
        <v>75502</v>
      </c>
      <c r="U18" s="40">
        <v>116107</v>
      </c>
    </row>
    <row r="19" spans="1:21" x14ac:dyDescent="0.25">
      <c r="A19" s="38"/>
      <c r="B19" s="41"/>
      <c r="C19" s="56" t="s">
        <v>24</v>
      </c>
      <c r="D19" s="57">
        <v>0.50125359022050209</v>
      </c>
      <c r="E19" s="57">
        <v>0.72935404776869472</v>
      </c>
      <c r="F19" s="57">
        <v>0.42647536522006158</v>
      </c>
      <c r="G19" s="57">
        <v>0.62508525259547365</v>
      </c>
      <c r="H19" s="57">
        <v>0.36101527021971364</v>
      </c>
      <c r="I19" s="57">
        <v>0.33065372566432338</v>
      </c>
      <c r="J19" s="39">
        <v>0.52080958494983998</v>
      </c>
      <c r="K19" s="7"/>
      <c r="L19" s="38"/>
      <c r="M19" s="41"/>
      <c r="N19" s="43" t="s">
        <v>24</v>
      </c>
      <c r="O19" s="44">
        <v>3956.4408029807514</v>
      </c>
      <c r="P19" s="44">
        <v>6405.1375452763914</v>
      </c>
      <c r="Q19" s="44">
        <v>4285.8668779753871</v>
      </c>
      <c r="R19" s="44">
        <v>5072.2395293736972</v>
      </c>
      <c r="S19" s="44">
        <v>3077.7805628418041</v>
      </c>
      <c r="T19" s="44">
        <v>3797.9082724615328</v>
      </c>
      <c r="U19" s="40">
        <v>5608.6878767923017</v>
      </c>
    </row>
    <row r="20" spans="1:21" x14ac:dyDescent="0.25">
      <c r="A20" s="35"/>
      <c r="B20" s="45" t="s">
        <v>30</v>
      </c>
      <c r="C20" s="55" t="s">
        <v>23</v>
      </c>
      <c r="D20" s="27">
        <v>6.9704856768963399</v>
      </c>
      <c r="E20" s="27">
        <v>10.09325856451253</v>
      </c>
      <c r="F20" s="27">
        <v>6.4058247196300488</v>
      </c>
      <c r="G20" s="27">
        <v>6.1299154488402365</v>
      </c>
      <c r="H20" s="27">
        <v>6.8952709830004109</v>
      </c>
      <c r="I20" s="27">
        <v>7.3946820538585261</v>
      </c>
      <c r="J20" s="39">
        <v>12.249809758083069</v>
      </c>
      <c r="K20" s="7"/>
      <c r="L20" s="35"/>
      <c r="M20" s="45" t="s">
        <v>30</v>
      </c>
      <c r="N20" s="42" t="s">
        <v>23</v>
      </c>
      <c r="O20" s="29">
        <v>215992</v>
      </c>
      <c r="P20" s="29">
        <v>322381</v>
      </c>
      <c r="Q20" s="29">
        <v>209017</v>
      </c>
      <c r="R20" s="29">
        <v>210727</v>
      </c>
      <c r="S20" s="29">
        <v>248398</v>
      </c>
      <c r="T20" s="29">
        <v>279207</v>
      </c>
      <c r="U20" s="40">
        <v>484540</v>
      </c>
    </row>
    <row r="21" spans="1:21" x14ac:dyDescent="0.25">
      <c r="A21" s="38"/>
      <c r="B21" s="45"/>
      <c r="C21" s="56" t="s">
        <v>24</v>
      </c>
      <c r="D21" s="57">
        <v>0.2632714143320945</v>
      </c>
      <c r="E21" s="57">
        <v>0.33034773523579908</v>
      </c>
      <c r="F21" s="57">
        <v>0.38543019189615313</v>
      </c>
      <c r="G21" s="57">
        <v>0.3396130486954913</v>
      </c>
      <c r="H21" s="57">
        <v>0.23511054905873413</v>
      </c>
      <c r="I21" s="57">
        <v>0.26757836092184839</v>
      </c>
      <c r="J21" s="39">
        <v>0.42156659457340445</v>
      </c>
      <c r="K21" s="7"/>
      <c r="L21" s="38"/>
      <c r="M21" s="45"/>
      <c r="N21" s="43" t="s">
        <v>24</v>
      </c>
      <c r="O21" s="44">
        <v>8326.3455329225162</v>
      </c>
      <c r="P21" s="44">
        <v>11772.817409890918</v>
      </c>
      <c r="Q21" s="44">
        <v>18045.055773632408</v>
      </c>
      <c r="R21" s="44">
        <v>13880.098994212474</v>
      </c>
      <c r="S21" s="44">
        <v>9873.9142525139414</v>
      </c>
      <c r="T21" s="44">
        <v>10444.440032014962</v>
      </c>
      <c r="U21" s="40">
        <v>24264.273814838907</v>
      </c>
    </row>
    <row r="22" spans="1:21" x14ac:dyDescent="0.25">
      <c r="A22" s="35"/>
      <c r="B22" s="41" t="s">
        <v>31</v>
      </c>
      <c r="C22" s="55" t="s">
        <v>23</v>
      </c>
      <c r="D22" s="27">
        <v>6.2498078981119525</v>
      </c>
      <c r="E22" s="27">
        <v>7.4821343369198683</v>
      </c>
      <c r="F22" s="27">
        <v>6.7082033694904384</v>
      </c>
      <c r="G22" s="27">
        <v>7.2348414208098664</v>
      </c>
      <c r="H22" s="27">
        <v>7.3207083990881996</v>
      </c>
      <c r="I22" s="27">
        <v>6.4569820959824842</v>
      </c>
      <c r="J22" s="39">
        <v>11.066517684080907</v>
      </c>
      <c r="K22" s="7"/>
      <c r="L22" s="35"/>
      <c r="M22" s="41" t="s">
        <v>31</v>
      </c>
      <c r="N22" s="42" t="s">
        <v>23</v>
      </c>
      <c r="O22" s="29">
        <v>22367</v>
      </c>
      <c r="P22" s="29">
        <v>27913</v>
      </c>
      <c r="Q22" s="29">
        <v>25937</v>
      </c>
      <c r="R22" s="29">
        <v>29096</v>
      </c>
      <c r="S22" s="29">
        <v>30895</v>
      </c>
      <c r="T22" s="29">
        <v>27427</v>
      </c>
      <c r="U22" s="40">
        <v>48530</v>
      </c>
    </row>
    <row r="23" spans="1:21" x14ac:dyDescent="0.25">
      <c r="A23" s="38"/>
      <c r="B23" s="41"/>
      <c r="C23" s="56" t="s">
        <v>24</v>
      </c>
      <c r="D23" s="57">
        <v>0.43668018389161795</v>
      </c>
      <c r="E23" s="57">
        <v>0.51333790246483679</v>
      </c>
      <c r="F23" s="57">
        <v>0.85759640447297569</v>
      </c>
      <c r="G23" s="57">
        <v>0.45811668567890756</v>
      </c>
      <c r="H23" s="57">
        <v>0.40465122947013954</v>
      </c>
      <c r="I23" s="57">
        <v>0.3767940263324977</v>
      </c>
      <c r="J23" s="39">
        <v>0.67736986441546387</v>
      </c>
      <c r="K23" s="7"/>
      <c r="L23" s="38"/>
      <c r="M23" s="41"/>
      <c r="N23" s="43" t="s">
        <v>24</v>
      </c>
      <c r="O23" s="44">
        <v>1686.0071987122474</v>
      </c>
      <c r="P23" s="44">
        <v>2023.9816722829983</v>
      </c>
      <c r="Q23" s="44">
        <v>4084.2891844613164</v>
      </c>
      <c r="R23" s="44">
        <v>1800.6804392261561</v>
      </c>
      <c r="S23" s="44">
        <v>2178.2598899829545</v>
      </c>
      <c r="T23" s="44">
        <v>1898.1187234748502</v>
      </c>
      <c r="U23" s="40">
        <v>2691.1413829186204</v>
      </c>
    </row>
    <row r="24" spans="1:21" x14ac:dyDescent="0.25">
      <c r="A24" s="35"/>
      <c r="B24" s="41" t="s">
        <v>32</v>
      </c>
      <c r="C24" s="55" t="s">
        <v>23</v>
      </c>
      <c r="D24" s="27">
        <v>6.7502779151709849</v>
      </c>
      <c r="E24" s="27">
        <v>9.1593125641633097</v>
      </c>
      <c r="F24" s="27">
        <v>5.5139835291166754</v>
      </c>
      <c r="G24" s="27">
        <v>6.4305307913866407</v>
      </c>
      <c r="H24" s="27">
        <v>6.9184831683686596</v>
      </c>
      <c r="I24" s="27">
        <v>6.1756905018054775</v>
      </c>
      <c r="J24" s="39">
        <v>12.054128621165342</v>
      </c>
      <c r="K24" s="7"/>
      <c r="L24" s="35"/>
      <c r="M24" s="41" t="s">
        <v>32</v>
      </c>
      <c r="N24" s="42" t="s">
        <v>23</v>
      </c>
      <c r="O24" s="29">
        <v>27568</v>
      </c>
      <c r="P24" s="29">
        <v>37115</v>
      </c>
      <c r="Q24" s="29">
        <v>23742</v>
      </c>
      <c r="R24" s="29">
        <v>28131</v>
      </c>
      <c r="S24" s="29">
        <v>31720</v>
      </c>
      <c r="T24" s="29">
        <v>28989</v>
      </c>
      <c r="U24" s="40">
        <v>58720</v>
      </c>
    </row>
    <row r="25" spans="1:21" x14ac:dyDescent="0.25">
      <c r="A25" s="38"/>
      <c r="B25" s="41"/>
      <c r="C25" s="56" t="s">
        <v>24</v>
      </c>
      <c r="D25" s="57">
        <v>0.49956851179232925</v>
      </c>
      <c r="E25" s="57">
        <v>0.55659606118378369</v>
      </c>
      <c r="F25" s="57">
        <v>0.48789010283106599</v>
      </c>
      <c r="G25" s="57">
        <v>0.46143088715167574</v>
      </c>
      <c r="H25" s="57">
        <v>0.46355444848854921</v>
      </c>
      <c r="I25" s="57">
        <v>0.45493560883593565</v>
      </c>
      <c r="J25" s="39">
        <v>0.88234400406291458</v>
      </c>
      <c r="K25" s="7"/>
      <c r="L25" s="38"/>
      <c r="M25" s="41"/>
      <c r="N25" s="43" t="s">
        <v>24</v>
      </c>
      <c r="O25" s="44">
        <v>2044.5562206521356</v>
      </c>
      <c r="P25" s="44">
        <v>2315.1173157562203</v>
      </c>
      <c r="Q25" s="44">
        <v>2302.3095035673314</v>
      </c>
      <c r="R25" s="44">
        <v>2382.5591688050768</v>
      </c>
      <c r="S25" s="44">
        <v>2316.3572594341604</v>
      </c>
      <c r="T25" s="44">
        <v>2370.709459201194</v>
      </c>
      <c r="U25" s="40">
        <v>4520.930715623982</v>
      </c>
    </row>
    <row r="26" spans="1:21" x14ac:dyDescent="0.25">
      <c r="A26" s="35"/>
      <c r="B26" s="45" t="s">
        <v>33</v>
      </c>
      <c r="C26" s="55" t="s">
        <v>23</v>
      </c>
      <c r="D26" s="46" t="s">
        <v>34</v>
      </c>
      <c r="E26" s="46" t="s">
        <v>34</v>
      </c>
      <c r="F26" s="46" t="s">
        <v>34</v>
      </c>
      <c r="G26" s="46" t="s">
        <v>34</v>
      </c>
      <c r="H26" s="46" t="s">
        <v>34</v>
      </c>
      <c r="I26" s="27">
        <v>7.3953663461209409</v>
      </c>
      <c r="J26" s="39">
        <v>15.528964751838013</v>
      </c>
      <c r="K26" s="7"/>
      <c r="L26" s="35"/>
      <c r="M26" s="45" t="s">
        <v>33</v>
      </c>
      <c r="N26" s="42" t="s">
        <v>23</v>
      </c>
      <c r="O26" s="46" t="s">
        <v>34</v>
      </c>
      <c r="P26" s="46" t="s">
        <v>34</v>
      </c>
      <c r="Q26" s="46" t="s">
        <v>34</v>
      </c>
      <c r="R26" s="46" t="s">
        <v>34</v>
      </c>
      <c r="S26" s="46" t="s">
        <v>34</v>
      </c>
      <c r="T26" s="29">
        <v>15127</v>
      </c>
      <c r="U26" s="33">
        <v>32042</v>
      </c>
    </row>
    <row r="27" spans="1:21" x14ac:dyDescent="0.25">
      <c r="A27" s="38"/>
      <c r="B27" s="45"/>
      <c r="C27" s="56" t="s">
        <v>24</v>
      </c>
      <c r="D27" s="27"/>
      <c r="E27" s="27"/>
      <c r="F27" s="27"/>
      <c r="G27" s="27"/>
      <c r="H27" s="27"/>
      <c r="I27" s="57">
        <v>0.59161120748527907</v>
      </c>
      <c r="J27" s="39">
        <v>0.91493843951788112</v>
      </c>
      <c r="K27" s="7"/>
      <c r="L27" s="38"/>
      <c r="M27" s="45"/>
      <c r="N27" s="43" t="s">
        <v>24</v>
      </c>
      <c r="O27" s="47"/>
      <c r="P27" s="47"/>
      <c r="Q27" s="47"/>
      <c r="R27" s="47"/>
      <c r="S27" s="47"/>
      <c r="T27" s="44">
        <v>1406.7804140424098</v>
      </c>
      <c r="U27" s="40">
        <v>2621.510442473957</v>
      </c>
    </row>
    <row r="28" spans="1:21" x14ac:dyDescent="0.25">
      <c r="A28" s="35"/>
      <c r="B28" s="41" t="s">
        <v>35</v>
      </c>
      <c r="C28" s="55" t="s">
        <v>23</v>
      </c>
      <c r="D28" s="57">
        <v>9.9212547054717213</v>
      </c>
      <c r="E28" s="57">
        <v>12.585855774947191</v>
      </c>
      <c r="F28" s="57">
        <v>12.706462247076916</v>
      </c>
      <c r="G28" s="57">
        <v>9.8828329512014594</v>
      </c>
      <c r="H28" s="57">
        <v>10.224501245949082</v>
      </c>
      <c r="I28" s="57">
        <v>10.637126834157273</v>
      </c>
      <c r="J28" s="39">
        <v>12.293237132732953</v>
      </c>
      <c r="K28" s="7"/>
      <c r="L28" s="35"/>
      <c r="M28" s="41" t="s">
        <v>35</v>
      </c>
      <c r="N28" s="42" t="s">
        <v>23</v>
      </c>
      <c r="O28" s="29">
        <v>76036</v>
      </c>
      <c r="P28" s="29">
        <v>99500</v>
      </c>
      <c r="Q28" s="29">
        <v>104609</v>
      </c>
      <c r="R28" s="29">
        <v>82113</v>
      </c>
      <c r="S28" s="29">
        <v>88750</v>
      </c>
      <c r="T28" s="29">
        <v>75567</v>
      </c>
      <c r="U28" s="40">
        <v>84442</v>
      </c>
    </row>
    <row r="29" spans="1:21" x14ac:dyDescent="0.25">
      <c r="A29" s="38"/>
      <c r="B29" s="41"/>
      <c r="C29" s="56" t="s">
        <v>24</v>
      </c>
      <c r="D29" s="27">
        <v>0.43063524114790075</v>
      </c>
      <c r="E29" s="27">
        <v>0.54690695479628648</v>
      </c>
      <c r="F29" s="27">
        <v>2.0096705956343013</v>
      </c>
      <c r="G29" s="27">
        <v>0.39963865885251681</v>
      </c>
      <c r="H29" s="27">
        <v>0.33711474594960067</v>
      </c>
      <c r="I29" s="27">
        <v>0.40240530726016993</v>
      </c>
      <c r="J29" s="39">
        <v>0.48448283506450551</v>
      </c>
      <c r="K29" s="7"/>
      <c r="L29" s="38"/>
      <c r="M29" s="41"/>
      <c r="N29" s="43" t="s">
        <v>24</v>
      </c>
      <c r="O29" s="44">
        <v>3676.9561713757084</v>
      </c>
      <c r="P29" s="44">
        <v>4906.8117451130838</v>
      </c>
      <c r="Q29" s="44">
        <v>23243.425999226984</v>
      </c>
      <c r="R29" s="44">
        <v>4482.2612363648968</v>
      </c>
      <c r="S29" s="44">
        <v>3784.6739319753797</v>
      </c>
      <c r="T29" s="44">
        <v>3308.1436187749487</v>
      </c>
      <c r="U29" s="40">
        <v>3712.6468695557323</v>
      </c>
    </row>
    <row r="30" spans="1:21" x14ac:dyDescent="0.25">
      <c r="A30" s="35"/>
      <c r="B30" s="41" t="s">
        <v>36</v>
      </c>
      <c r="C30" s="55" t="s">
        <v>23</v>
      </c>
      <c r="D30" s="57">
        <v>7.4919905832828606</v>
      </c>
      <c r="E30" s="57">
        <v>13.152737587026902</v>
      </c>
      <c r="F30" s="57">
        <v>12.138197619674852</v>
      </c>
      <c r="G30" s="57">
        <v>8.1096229491981937</v>
      </c>
      <c r="H30" s="57">
        <v>7.7191824500197264</v>
      </c>
      <c r="I30" s="57">
        <v>8.4448753015037674</v>
      </c>
      <c r="J30" s="39">
        <v>14.645375901290119</v>
      </c>
      <c r="K30" s="7"/>
      <c r="L30" s="35"/>
      <c r="M30" s="41" t="s">
        <v>36</v>
      </c>
      <c r="N30" s="42" t="s">
        <v>23</v>
      </c>
      <c r="O30" s="29">
        <v>27337</v>
      </c>
      <c r="P30" s="29">
        <v>45907</v>
      </c>
      <c r="Q30" s="29">
        <v>46537</v>
      </c>
      <c r="R30" s="29">
        <v>31976</v>
      </c>
      <c r="S30" s="29">
        <v>31109</v>
      </c>
      <c r="T30" s="29">
        <v>36587</v>
      </c>
      <c r="U30" s="40">
        <v>57543</v>
      </c>
    </row>
    <row r="31" spans="1:21" x14ac:dyDescent="0.25">
      <c r="A31" s="38"/>
      <c r="B31" s="41"/>
      <c r="C31" s="56" t="s">
        <v>24</v>
      </c>
      <c r="D31" s="27">
        <v>0.45922847580692172</v>
      </c>
      <c r="E31" s="27">
        <v>0.65884940541713211</v>
      </c>
      <c r="F31" s="27">
        <v>0.86043115283879013</v>
      </c>
      <c r="G31" s="27">
        <v>0.41131058426262035</v>
      </c>
      <c r="H31" s="27">
        <v>0.42414482901844747</v>
      </c>
      <c r="I31" s="27">
        <v>0.41320632666509655</v>
      </c>
      <c r="J31" s="39">
        <v>0.63162071117970919</v>
      </c>
      <c r="K31" s="7"/>
      <c r="L31" s="38"/>
      <c r="M31" s="41"/>
      <c r="N31" s="43" t="s">
        <v>24</v>
      </c>
      <c r="O31" s="44">
        <v>1767.709721031207</v>
      </c>
      <c r="P31" s="44">
        <v>3525.0813363523812</v>
      </c>
      <c r="Q31" s="44">
        <v>6756.3281823149209</v>
      </c>
      <c r="R31" s="44">
        <v>2213.1367418429518</v>
      </c>
      <c r="S31" s="44">
        <v>2102.0272384322516</v>
      </c>
      <c r="T31" s="44">
        <v>1876.2531634439242</v>
      </c>
      <c r="U31" s="40">
        <v>3181.6820499016967</v>
      </c>
    </row>
    <row r="32" spans="1:21" x14ac:dyDescent="0.25">
      <c r="A32" s="35"/>
      <c r="B32" s="41" t="s">
        <v>37</v>
      </c>
      <c r="C32" s="55" t="s">
        <v>23</v>
      </c>
      <c r="D32" s="57">
        <v>8.1597029041949494</v>
      </c>
      <c r="E32" s="57">
        <v>11.288110560185673</v>
      </c>
      <c r="F32" s="57">
        <v>10.263978688941542</v>
      </c>
      <c r="G32" s="57">
        <v>8.4067674777700869</v>
      </c>
      <c r="H32" s="57">
        <v>7.5630880428687135</v>
      </c>
      <c r="I32" s="57">
        <v>7.3385924849491388</v>
      </c>
      <c r="J32" s="39">
        <v>13.757493356405663</v>
      </c>
      <c r="K32" s="7"/>
      <c r="L32" s="35"/>
      <c r="M32" s="41" t="s">
        <v>37</v>
      </c>
      <c r="N32" s="42" t="s">
        <v>23</v>
      </c>
      <c r="O32" s="29">
        <v>11733</v>
      </c>
      <c r="P32" s="29">
        <v>14980</v>
      </c>
      <c r="Q32" s="29">
        <v>15335</v>
      </c>
      <c r="R32" s="29">
        <v>12631</v>
      </c>
      <c r="S32" s="29">
        <v>12138</v>
      </c>
      <c r="T32" s="29">
        <v>12019</v>
      </c>
      <c r="U32" s="40">
        <v>22261</v>
      </c>
    </row>
    <row r="33" spans="1:21" x14ac:dyDescent="0.25">
      <c r="A33" s="38"/>
      <c r="B33" s="41"/>
      <c r="C33" s="56" t="s">
        <v>24</v>
      </c>
      <c r="D33" s="27">
        <v>1.069052313934616</v>
      </c>
      <c r="E33" s="27">
        <v>1.0504305267755236</v>
      </c>
      <c r="F33" s="27">
        <v>0.6403315782968817</v>
      </c>
      <c r="G33" s="27">
        <v>0.56093561082146426</v>
      </c>
      <c r="H33" s="27">
        <v>0.54461973199656011</v>
      </c>
      <c r="I33" s="27">
        <v>0.59273884219566564</v>
      </c>
      <c r="J33" s="39">
        <v>0.641528292803484</v>
      </c>
      <c r="K33" s="7"/>
      <c r="L33" s="38"/>
      <c r="M33" s="41"/>
      <c r="N33" s="43" t="s">
        <v>24</v>
      </c>
      <c r="O33" s="44">
        <v>1706.2442171539894</v>
      </c>
      <c r="P33" s="44">
        <v>1984.7749106562933</v>
      </c>
      <c r="Q33" s="44">
        <v>1573.6054745815977</v>
      </c>
      <c r="R33" s="44">
        <v>1020.1870307829723</v>
      </c>
      <c r="S33" s="44">
        <v>1086.2080985397472</v>
      </c>
      <c r="T33" s="44">
        <v>1072.1018141949019</v>
      </c>
      <c r="U33" s="40">
        <v>1244.833757307912</v>
      </c>
    </row>
    <row r="34" spans="1:21" x14ac:dyDescent="0.25">
      <c r="A34" s="35"/>
      <c r="B34" s="41" t="s">
        <v>38</v>
      </c>
      <c r="C34" s="55" t="s">
        <v>23</v>
      </c>
      <c r="D34" s="57">
        <v>5.0262556703610271</v>
      </c>
      <c r="E34" s="57">
        <v>10.525684776283507</v>
      </c>
      <c r="F34" s="57">
        <v>8.1501702245383036</v>
      </c>
      <c r="G34" s="57">
        <v>5.8023422601546484</v>
      </c>
      <c r="H34" s="57">
        <v>5.2151030235878206</v>
      </c>
      <c r="I34" s="57">
        <v>6.5020472782156311</v>
      </c>
      <c r="J34" s="39">
        <v>10.992288528342426</v>
      </c>
      <c r="K34" s="7"/>
      <c r="L34" s="35"/>
      <c r="M34" s="41" t="s">
        <v>38</v>
      </c>
      <c r="N34" s="42" t="s">
        <v>23</v>
      </c>
      <c r="O34" s="29">
        <v>16875</v>
      </c>
      <c r="P34" s="29">
        <v>35995</v>
      </c>
      <c r="Q34" s="29">
        <v>28871</v>
      </c>
      <c r="R34" s="29">
        <v>21116</v>
      </c>
      <c r="S34" s="29">
        <v>19580</v>
      </c>
      <c r="T34" s="29">
        <v>26408</v>
      </c>
      <c r="U34" s="40">
        <v>40725</v>
      </c>
    </row>
    <row r="35" spans="1:21" x14ac:dyDescent="0.25">
      <c r="A35" s="38"/>
      <c r="B35" s="41"/>
      <c r="C35" s="56" t="s">
        <v>24</v>
      </c>
      <c r="D35" s="27">
        <v>0.40922799083420985</v>
      </c>
      <c r="E35" s="27">
        <v>0.88184925640725409</v>
      </c>
      <c r="F35" s="27">
        <v>0.86545370893647711</v>
      </c>
      <c r="G35" s="27">
        <v>0.4450397138700925</v>
      </c>
      <c r="H35" s="27">
        <v>0.33791643034946095</v>
      </c>
      <c r="I35" s="27">
        <v>0.4101760921951243</v>
      </c>
      <c r="J35" s="39">
        <v>0.69482107598335974</v>
      </c>
      <c r="K35" s="7"/>
      <c r="L35" s="38"/>
      <c r="M35" s="41"/>
      <c r="N35" s="43" t="s">
        <v>24</v>
      </c>
      <c r="O35" s="44">
        <v>1502.3871236749724</v>
      </c>
      <c r="P35" s="44">
        <v>3574.1482810483171</v>
      </c>
      <c r="Q35" s="44">
        <v>3028.4845817280798</v>
      </c>
      <c r="R35" s="44">
        <v>1860.451585915461</v>
      </c>
      <c r="S35" s="44">
        <v>1476.9703113192018</v>
      </c>
      <c r="T35" s="44">
        <v>1909.0875843611534</v>
      </c>
      <c r="U35" s="40">
        <v>3453.2797164434851</v>
      </c>
    </row>
    <row r="36" spans="1:21" x14ac:dyDescent="0.25">
      <c r="A36" s="35"/>
      <c r="B36" s="41" t="s">
        <v>39</v>
      </c>
      <c r="C36" s="55" t="s">
        <v>23</v>
      </c>
      <c r="D36" s="57">
        <v>2.8701683864800609</v>
      </c>
      <c r="E36" s="57">
        <v>6.9155460920684142</v>
      </c>
      <c r="F36" s="57">
        <v>5.5121018554729933</v>
      </c>
      <c r="G36" s="57">
        <v>5.1127724277749618</v>
      </c>
      <c r="H36" s="57">
        <v>3.6758527978491009</v>
      </c>
      <c r="I36" s="57">
        <v>4.4840788122140252</v>
      </c>
      <c r="J36" s="39">
        <v>10.585476462722147</v>
      </c>
      <c r="K36" s="7"/>
      <c r="L36" s="35"/>
      <c r="M36" s="41" t="s">
        <v>39</v>
      </c>
      <c r="N36" s="42" t="s">
        <v>23</v>
      </c>
      <c r="O36" s="29">
        <v>1171</v>
      </c>
      <c r="P36" s="29">
        <v>2988</v>
      </c>
      <c r="Q36" s="29">
        <v>2537</v>
      </c>
      <c r="R36" s="29">
        <v>2421</v>
      </c>
      <c r="S36" s="29">
        <v>1750</v>
      </c>
      <c r="T36" s="29">
        <v>2401</v>
      </c>
      <c r="U36" s="40">
        <v>5462</v>
      </c>
    </row>
    <row r="37" spans="1:21" x14ac:dyDescent="0.25">
      <c r="A37" s="38"/>
      <c r="B37" s="41"/>
      <c r="C37" s="56" t="s">
        <v>24</v>
      </c>
      <c r="D37" s="27">
        <v>0.61166211816798211</v>
      </c>
      <c r="E37" s="27">
        <v>0.81665729600010961</v>
      </c>
      <c r="F37" s="27">
        <v>0.65504804685484208</v>
      </c>
      <c r="G37" s="27">
        <v>0.53867158370478874</v>
      </c>
      <c r="H37" s="27">
        <v>0.46680301476418357</v>
      </c>
      <c r="I37" s="27">
        <v>0.47466416883988527</v>
      </c>
      <c r="J37" s="39">
        <v>0.89867929450918416</v>
      </c>
      <c r="K37" s="7"/>
      <c r="L37" s="38"/>
      <c r="M37" s="41"/>
      <c r="N37" s="43" t="s">
        <v>24</v>
      </c>
      <c r="O37" s="44">
        <v>258.16329888055139</v>
      </c>
      <c r="P37" s="44">
        <v>376.48732350758479</v>
      </c>
      <c r="Q37" s="44">
        <v>340.40242291119142</v>
      </c>
      <c r="R37" s="44">
        <v>292.71461847708008</v>
      </c>
      <c r="S37" s="44">
        <v>234.1369969341311</v>
      </c>
      <c r="T37" s="44">
        <v>254.92572214181095</v>
      </c>
      <c r="U37" s="40">
        <v>589.68343425229352</v>
      </c>
    </row>
    <row r="38" spans="1:21" x14ac:dyDescent="0.25">
      <c r="A38" s="35"/>
      <c r="B38" s="41" t="s">
        <v>40</v>
      </c>
      <c r="C38" s="55" t="s">
        <v>23</v>
      </c>
      <c r="D38" s="57">
        <v>4.737463662790697</v>
      </c>
      <c r="E38" s="57">
        <v>8.2617763394462411</v>
      </c>
      <c r="F38" s="57">
        <v>6.9296537244989578</v>
      </c>
      <c r="G38" s="57">
        <v>4.1664884897726466</v>
      </c>
      <c r="H38" s="57">
        <v>3.4281948516555936</v>
      </c>
      <c r="I38" s="57">
        <v>5.4627117776526593</v>
      </c>
      <c r="J38" s="39">
        <v>10.738834750659999</v>
      </c>
      <c r="K38" s="7"/>
      <c r="L38" s="35"/>
      <c r="M38" s="41" t="s">
        <v>40</v>
      </c>
      <c r="N38" s="42" t="s">
        <v>23</v>
      </c>
      <c r="O38" s="29">
        <v>3129</v>
      </c>
      <c r="P38" s="29">
        <v>5744</v>
      </c>
      <c r="Q38" s="29">
        <v>5017</v>
      </c>
      <c r="R38" s="29">
        <v>2923</v>
      </c>
      <c r="S38" s="29">
        <v>2549</v>
      </c>
      <c r="T38" s="29">
        <v>4269</v>
      </c>
      <c r="U38" s="40">
        <v>8827</v>
      </c>
    </row>
    <row r="39" spans="1:21" x14ac:dyDescent="0.25">
      <c r="A39" s="38"/>
      <c r="B39" s="41"/>
      <c r="C39" s="56" t="s">
        <v>24</v>
      </c>
      <c r="D39" s="27">
        <v>1.1271678349211403</v>
      </c>
      <c r="E39" s="27">
        <v>1.6011267889851628</v>
      </c>
      <c r="F39" s="27">
        <v>0.81727194883812659</v>
      </c>
      <c r="G39" s="27">
        <v>0.40800097311907257</v>
      </c>
      <c r="H39" s="27">
        <v>0.48691362786815445</v>
      </c>
      <c r="I39" s="27">
        <v>0.41642315784840722</v>
      </c>
      <c r="J39" s="39">
        <v>0.74469824517291039</v>
      </c>
      <c r="K39" s="7"/>
      <c r="L39" s="38"/>
      <c r="M39" s="41"/>
      <c r="N39" s="43" t="s">
        <v>24</v>
      </c>
      <c r="O39" s="44">
        <v>790.73040375881033</v>
      </c>
      <c r="P39" s="44">
        <v>2732.8482256141529</v>
      </c>
      <c r="Q39" s="44">
        <v>674.56743341360789</v>
      </c>
      <c r="R39" s="44">
        <v>373.89791678199146</v>
      </c>
      <c r="S39" s="44">
        <v>347.68728046910212</v>
      </c>
      <c r="T39" s="44">
        <v>358.95111087723348</v>
      </c>
      <c r="U39" s="40">
        <v>631.60445044203243</v>
      </c>
    </row>
    <row r="40" spans="1:21" x14ac:dyDescent="0.25">
      <c r="A40" s="35"/>
      <c r="B40" s="37" t="s">
        <v>20</v>
      </c>
      <c r="C40" s="55" t="s">
        <v>23</v>
      </c>
      <c r="D40" s="57">
        <f>+'26'!K12</f>
        <v>7.3172762600522256</v>
      </c>
      <c r="E40" s="57">
        <f>+'26'!L12</f>
        <v>10.22952754201936</v>
      </c>
      <c r="F40" s="57">
        <f>+'26'!M12</f>
        <v>7.7277896279597442</v>
      </c>
      <c r="G40" s="57">
        <f>+'26'!N12</f>
        <v>7.0384018965918056</v>
      </c>
      <c r="H40" s="57">
        <f>+'26'!O12</f>
        <v>7.460940977777299</v>
      </c>
      <c r="I40" s="57">
        <f>+'26'!P12</f>
        <v>7.8627854016948291</v>
      </c>
      <c r="J40" s="39">
        <f>+'26'!Q12</f>
        <v>12.569828832936073</v>
      </c>
      <c r="K40" s="7"/>
      <c r="L40" s="35"/>
      <c r="M40" s="37" t="s">
        <v>20</v>
      </c>
      <c r="N40" s="42" t="s">
        <v>23</v>
      </c>
      <c r="O40" s="29">
        <f>+'26'!AE12</f>
        <v>519357</v>
      </c>
      <c r="P40" s="29">
        <f>+'26'!AF12</f>
        <v>739954</v>
      </c>
      <c r="Q40" s="29">
        <f>+'26'!AG12</f>
        <v>579050</v>
      </c>
      <c r="R40" s="29">
        <f>+'26'!AH12</f>
        <v>551021</v>
      </c>
      <c r="S40" s="29">
        <f>+'26'!AI12</f>
        <v>608399</v>
      </c>
      <c r="T40" s="29">
        <f>+'26'!AJ12</f>
        <v>672176</v>
      </c>
      <c r="U40" s="40">
        <f>+'26'!AK12</f>
        <v>1101746</v>
      </c>
    </row>
    <row r="41" spans="1:21" x14ac:dyDescent="0.25">
      <c r="A41" s="38"/>
      <c r="B41" s="48"/>
      <c r="C41" s="56" t="s">
        <v>24</v>
      </c>
      <c r="D41" s="57">
        <f>+'26'!K13</f>
        <v>0.15304692402506381</v>
      </c>
      <c r="E41" s="57">
        <f>+'26'!L13</f>
        <v>0.19421856270962326</v>
      </c>
      <c r="F41" s="57">
        <f>+'26'!M13</f>
        <v>0.32053575826762654</v>
      </c>
      <c r="G41" s="57">
        <f>+'26'!N13</f>
        <v>0.18136879914384063</v>
      </c>
      <c r="H41" s="57">
        <f>+'26'!O13</f>
        <v>0.12922849320346314</v>
      </c>
      <c r="I41" s="57">
        <f>+'26'!P13</f>
        <v>0.14243025393685141</v>
      </c>
      <c r="J41" s="39">
        <f>+'26'!Q13</f>
        <v>0.21832834585295943</v>
      </c>
      <c r="K41" s="7"/>
      <c r="L41" s="38"/>
      <c r="M41" s="48"/>
      <c r="N41" s="43" t="s">
        <v>24</v>
      </c>
      <c r="O41" s="29">
        <f>+'26'!AE13</f>
        <v>11358.5400932102</v>
      </c>
      <c r="P41" s="29">
        <f>+'26'!AF13</f>
        <v>16323.039918046277</v>
      </c>
      <c r="Q41" s="29">
        <f>+'26'!AG13</f>
        <v>31322.772493663895</v>
      </c>
      <c r="R41" s="29">
        <f>+'26'!AH13</f>
        <v>17084.589316590733</v>
      </c>
      <c r="S41" s="29">
        <f>+'26'!AI13</f>
        <v>12202.382674738672</v>
      </c>
      <c r="T41" s="29">
        <f>+'26'!AJ13</f>
        <v>13094.08357279978</v>
      </c>
      <c r="U41" s="40">
        <f>+'26'!AK13</f>
        <v>26668.511337888936</v>
      </c>
    </row>
    <row r="42" spans="1:21" x14ac:dyDescent="0.25">
      <c r="A42" s="49"/>
      <c r="B42" s="50"/>
      <c r="C42" s="58"/>
      <c r="D42" s="51"/>
      <c r="E42" s="51"/>
      <c r="F42" s="51"/>
      <c r="G42" s="51"/>
      <c r="H42" s="51"/>
      <c r="I42" s="51"/>
      <c r="J42" s="59"/>
      <c r="K42" s="7"/>
      <c r="L42" s="49"/>
      <c r="M42" s="50"/>
      <c r="N42" s="50"/>
      <c r="O42" s="51"/>
      <c r="P42" s="51"/>
      <c r="Q42" s="51"/>
      <c r="R42" s="51"/>
      <c r="S42" s="51"/>
      <c r="T42" s="51"/>
      <c r="U42" s="52"/>
    </row>
    <row r="43" spans="1:21" x14ac:dyDescent="0.25">
      <c r="A43" s="174" t="s">
        <v>8</v>
      </c>
      <c r="B43" s="174"/>
      <c r="C43" s="174"/>
      <c r="D43" s="174"/>
      <c r="E43" s="174"/>
      <c r="F43" s="174"/>
      <c r="G43" s="174"/>
      <c r="H43" s="174"/>
      <c r="I43" s="174"/>
      <c r="J43" s="174"/>
      <c r="L43" s="174" t="s">
        <v>8</v>
      </c>
      <c r="M43" s="174"/>
      <c r="N43" s="174"/>
      <c r="O43" s="174"/>
      <c r="P43" s="174"/>
      <c r="Q43" s="174"/>
      <c r="R43" s="174"/>
      <c r="S43" s="174"/>
      <c r="T43" s="174"/>
      <c r="U43" s="174"/>
    </row>
    <row r="44" spans="1:21" ht="31.5" customHeight="1" x14ac:dyDescent="0.25">
      <c r="A44" s="174" t="s">
        <v>43</v>
      </c>
      <c r="B44" s="174"/>
      <c r="C44" s="174"/>
      <c r="D44" s="174"/>
      <c r="E44" s="174"/>
      <c r="F44" s="174"/>
      <c r="G44" s="174"/>
      <c r="H44" s="174"/>
      <c r="I44" s="174"/>
      <c r="J44" s="174"/>
      <c r="L44" s="174" t="s">
        <v>43</v>
      </c>
      <c r="M44" s="174"/>
      <c r="N44" s="174"/>
      <c r="O44" s="174"/>
      <c r="P44" s="174"/>
      <c r="Q44" s="174"/>
      <c r="R44" s="174"/>
      <c r="S44" s="174"/>
      <c r="T44" s="174"/>
      <c r="U44" s="174"/>
    </row>
    <row r="45" spans="1:21" ht="54.75" customHeight="1" x14ac:dyDescent="0.25">
      <c r="A45" s="172" t="s">
        <v>9</v>
      </c>
      <c r="B45" s="172"/>
      <c r="C45" s="172"/>
      <c r="D45" s="172"/>
      <c r="E45" s="172"/>
      <c r="F45" s="172"/>
      <c r="G45" s="172"/>
      <c r="H45" s="172"/>
      <c r="I45" s="172"/>
      <c r="J45" s="172"/>
      <c r="L45" s="172" t="s">
        <v>9</v>
      </c>
      <c r="M45" s="172"/>
      <c r="N45" s="172"/>
      <c r="O45" s="172"/>
      <c r="P45" s="172"/>
      <c r="Q45" s="172"/>
      <c r="R45" s="172"/>
      <c r="S45" s="172"/>
      <c r="T45" s="172"/>
      <c r="U45" s="172"/>
    </row>
    <row r="46" spans="1:21" ht="69" customHeight="1" x14ac:dyDescent="0.25">
      <c r="A46" s="172" t="s">
        <v>10</v>
      </c>
      <c r="B46" s="172"/>
      <c r="C46" s="172"/>
      <c r="D46" s="172"/>
      <c r="E46" s="172"/>
      <c r="F46" s="172"/>
      <c r="G46" s="172"/>
      <c r="H46" s="172"/>
      <c r="I46" s="172"/>
      <c r="J46" s="172"/>
      <c r="L46" s="172" t="s">
        <v>10</v>
      </c>
      <c r="M46" s="172"/>
      <c r="N46" s="172"/>
      <c r="O46" s="172"/>
      <c r="P46" s="172"/>
      <c r="Q46" s="172"/>
      <c r="R46" s="172"/>
      <c r="S46" s="172"/>
      <c r="T46" s="172"/>
      <c r="U46" s="172"/>
    </row>
    <row r="47" spans="1:21" x14ac:dyDescent="0.25">
      <c r="A47" s="174" t="s">
        <v>11</v>
      </c>
      <c r="B47" s="174"/>
      <c r="C47" s="174"/>
      <c r="D47" s="174"/>
      <c r="E47" s="174"/>
      <c r="F47" s="174"/>
      <c r="G47" s="174"/>
      <c r="H47" s="174"/>
      <c r="I47" s="174"/>
      <c r="J47" s="7"/>
      <c r="L47" s="174" t="s">
        <v>11</v>
      </c>
      <c r="M47" s="174"/>
      <c r="N47" s="174"/>
      <c r="O47" s="174"/>
      <c r="P47" s="174"/>
      <c r="Q47" s="174"/>
      <c r="R47" s="174"/>
      <c r="S47" s="174"/>
      <c r="T47" s="174"/>
      <c r="U47" s="7"/>
    </row>
  </sheetData>
  <mergeCells count="11">
    <mergeCell ref="A46:J46"/>
    <mergeCell ref="L46:U46"/>
    <mergeCell ref="A47:I47"/>
    <mergeCell ref="L47:T47"/>
    <mergeCell ref="L8:L9"/>
    <mergeCell ref="A43:J43"/>
    <mergeCell ref="L43:U43"/>
    <mergeCell ref="A44:J44"/>
    <mergeCell ref="L44:U44"/>
    <mergeCell ref="A45:J45"/>
    <mergeCell ref="L45:U45"/>
  </mergeCells>
  <hyperlinks>
    <hyperlink ref="A1" location="Indice!A1" display="Indice" xr:uid="{FD9C2CD7-A2A8-47B7-B3EE-3FAE73FD2BA7}"/>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D6386-17C4-41F7-B5E2-1821218EFC18}">
  <dimension ref="A1:Y81"/>
  <sheetViews>
    <sheetView workbookViewId="0"/>
  </sheetViews>
  <sheetFormatPr baseColWidth="10" defaultRowHeight="15" x14ac:dyDescent="0.25"/>
  <cols>
    <col min="1" max="1" width="20.42578125" customWidth="1"/>
    <col min="2" max="2" width="18.7109375" customWidth="1"/>
    <col min="16" max="16" width="18.85546875" customWidth="1"/>
  </cols>
  <sheetData>
    <row r="1" spans="1:25" x14ac:dyDescent="0.25">
      <c r="A1" s="166" t="s">
        <v>278</v>
      </c>
    </row>
    <row r="3" spans="1:25" x14ac:dyDescent="0.25">
      <c r="A3" s="18" t="s">
        <v>130</v>
      </c>
      <c r="O3" s="18" t="s">
        <v>131</v>
      </c>
    </row>
    <row r="4" spans="1:25" x14ac:dyDescent="0.25">
      <c r="A4" s="17" t="s">
        <v>14</v>
      </c>
      <c r="O4" s="7" t="s">
        <v>17</v>
      </c>
    </row>
    <row r="6" spans="1:25" x14ac:dyDescent="0.25">
      <c r="A6" s="65"/>
      <c r="B6" s="53"/>
      <c r="C6" s="53"/>
      <c r="D6" s="53"/>
      <c r="E6" s="53">
        <v>2006</v>
      </c>
      <c r="F6" s="53">
        <v>2009</v>
      </c>
      <c r="G6" s="53">
        <v>2011</v>
      </c>
      <c r="H6" s="53">
        <v>2013</v>
      </c>
      <c r="I6" s="53">
        <v>2015</v>
      </c>
      <c r="J6" s="53">
        <v>2017</v>
      </c>
      <c r="K6" s="54">
        <v>2020</v>
      </c>
      <c r="O6" s="70"/>
      <c r="P6" s="71"/>
      <c r="Q6" s="71"/>
      <c r="R6" s="71"/>
      <c r="S6" s="71">
        <v>2006</v>
      </c>
      <c r="T6" s="71">
        <v>2009</v>
      </c>
      <c r="U6" s="71">
        <v>2011</v>
      </c>
      <c r="V6" s="71">
        <v>2013</v>
      </c>
      <c r="W6" s="71">
        <v>2015</v>
      </c>
      <c r="X6" s="71">
        <v>2017</v>
      </c>
      <c r="Y6" s="72">
        <v>2020</v>
      </c>
    </row>
    <row r="7" spans="1:25" x14ac:dyDescent="0.25">
      <c r="A7" s="30"/>
      <c r="K7" s="66"/>
      <c r="O7" s="30"/>
      <c r="Y7" s="66"/>
    </row>
    <row r="8" spans="1:25" x14ac:dyDescent="0.25">
      <c r="A8" s="19" t="s">
        <v>123</v>
      </c>
      <c r="B8" s="63" t="s">
        <v>22</v>
      </c>
      <c r="C8" s="63" t="s">
        <v>19</v>
      </c>
      <c r="D8" s="61" t="s">
        <v>6</v>
      </c>
      <c r="E8" s="57">
        <v>7.9205419680789992</v>
      </c>
      <c r="F8" s="57">
        <v>7.956385866465931</v>
      </c>
      <c r="G8" s="57">
        <v>4.9809530654783298</v>
      </c>
      <c r="H8" s="57">
        <v>5.9900747885650381</v>
      </c>
      <c r="I8" s="57">
        <v>7.5560829266108449</v>
      </c>
      <c r="J8" s="57">
        <v>9.047261087805234</v>
      </c>
      <c r="K8" s="39">
        <v>12.985521369901157</v>
      </c>
      <c r="O8" s="173" t="s">
        <v>124</v>
      </c>
      <c r="P8" s="63" t="s">
        <v>22</v>
      </c>
      <c r="Q8" s="63" t="s">
        <v>19</v>
      </c>
      <c r="R8" s="61" t="s">
        <v>6</v>
      </c>
      <c r="S8" s="44">
        <v>3449</v>
      </c>
      <c r="T8" s="44">
        <v>3488</v>
      </c>
      <c r="U8" s="44">
        <v>2079</v>
      </c>
      <c r="V8" s="44">
        <v>2571</v>
      </c>
      <c r="W8" s="44">
        <v>3375</v>
      </c>
      <c r="X8" s="44">
        <v>3731</v>
      </c>
      <c r="Y8" s="40">
        <v>7462</v>
      </c>
    </row>
    <row r="9" spans="1:25" x14ac:dyDescent="0.25">
      <c r="A9" s="19"/>
      <c r="B9" s="63"/>
      <c r="C9" s="63"/>
      <c r="D9" s="61" t="s">
        <v>41</v>
      </c>
      <c r="E9" s="57">
        <v>1.6191953532381995</v>
      </c>
      <c r="F9" s="57">
        <v>1.5347855991950456</v>
      </c>
      <c r="G9" s="57">
        <v>0.89988593829667429</v>
      </c>
      <c r="H9" s="57">
        <v>0.63301676201370272</v>
      </c>
      <c r="I9" s="57">
        <v>1.3637219499388207</v>
      </c>
      <c r="J9" s="57">
        <v>0.81872745238463562</v>
      </c>
      <c r="K9" s="39">
        <v>0.95545638822361834</v>
      </c>
      <c r="O9" s="173"/>
      <c r="P9" s="63"/>
      <c r="Q9" s="63"/>
      <c r="R9" s="61" t="s">
        <v>41</v>
      </c>
      <c r="S9" s="44">
        <v>802.07179645382575</v>
      </c>
      <c r="T9" s="44">
        <v>742.2506636029691</v>
      </c>
      <c r="U9" s="44">
        <v>427.32433551027549</v>
      </c>
      <c r="V9" s="44">
        <v>295.01716388055632</v>
      </c>
      <c r="W9" s="44">
        <v>692.2109505056967</v>
      </c>
      <c r="X9" s="44">
        <v>426.00856549175211</v>
      </c>
      <c r="Y9" s="40">
        <v>666.71026524103991</v>
      </c>
    </row>
    <row r="10" spans="1:25" x14ac:dyDescent="0.25">
      <c r="A10" s="19"/>
      <c r="B10" s="63"/>
      <c r="C10" s="63" t="s">
        <v>21</v>
      </c>
      <c r="D10" s="61" t="s">
        <v>6</v>
      </c>
      <c r="E10" s="57">
        <v>9.528267097835645</v>
      </c>
      <c r="F10" s="57">
        <v>11.250815898862895</v>
      </c>
      <c r="G10" s="57">
        <v>10.398526456798393</v>
      </c>
      <c r="H10" s="57">
        <v>7.4090188644062529</v>
      </c>
      <c r="I10" s="57">
        <v>9.1625036732295033</v>
      </c>
      <c r="J10" s="57">
        <v>13.148398737032025</v>
      </c>
      <c r="K10" s="39">
        <v>13.213877239801755</v>
      </c>
      <c r="O10" s="19"/>
      <c r="P10" s="63"/>
      <c r="Q10" s="63" t="s">
        <v>21</v>
      </c>
      <c r="R10" s="61" t="s">
        <v>6</v>
      </c>
      <c r="S10" s="44">
        <v>3359</v>
      </c>
      <c r="T10" s="44">
        <v>3275</v>
      </c>
      <c r="U10" s="44">
        <v>3105</v>
      </c>
      <c r="V10" s="44">
        <v>2384</v>
      </c>
      <c r="W10" s="44">
        <v>3118</v>
      </c>
      <c r="X10" s="44">
        <v>4081</v>
      </c>
      <c r="Y10" s="40">
        <v>6932</v>
      </c>
    </row>
    <row r="11" spans="1:25" x14ac:dyDescent="0.25">
      <c r="A11" s="19"/>
      <c r="B11" s="63"/>
      <c r="C11" s="64"/>
      <c r="D11" s="61" t="s">
        <v>41</v>
      </c>
      <c r="E11" s="57">
        <v>1.7808706771940024</v>
      </c>
      <c r="F11" s="57">
        <v>2.1939379945067246</v>
      </c>
      <c r="G11" s="57">
        <v>3.681999526312111</v>
      </c>
      <c r="H11" s="57">
        <v>0.59984944529726625</v>
      </c>
      <c r="I11" s="57">
        <v>1.6770936367054041</v>
      </c>
      <c r="J11" s="57">
        <v>1.2288705909903093</v>
      </c>
      <c r="K11" s="39">
        <v>1.1244071367647073</v>
      </c>
      <c r="O11" s="19"/>
      <c r="P11" s="63"/>
      <c r="Q11" s="64"/>
      <c r="R11" s="61" t="s">
        <v>41</v>
      </c>
      <c r="S11" s="44">
        <v>729.74095208015922</v>
      </c>
      <c r="T11" s="44">
        <v>672.95259155173062</v>
      </c>
      <c r="U11" s="44">
        <v>1284.804394969651</v>
      </c>
      <c r="V11" s="44">
        <v>204.13864725129167</v>
      </c>
      <c r="W11" s="44">
        <v>691.07235511196654</v>
      </c>
      <c r="X11" s="44">
        <v>498.71719270331192</v>
      </c>
      <c r="Y11" s="40">
        <v>570.12969284774726</v>
      </c>
    </row>
    <row r="12" spans="1:25" x14ac:dyDescent="0.25">
      <c r="A12" s="19"/>
      <c r="B12" s="63" t="s">
        <v>25</v>
      </c>
      <c r="C12" s="63" t="s">
        <v>19</v>
      </c>
      <c r="D12" s="61" t="s">
        <v>6</v>
      </c>
      <c r="E12" s="57">
        <v>8.3535006753714551</v>
      </c>
      <c r="F12" s="57">
        <v>3.8247614777869621</v>
      </c>
      <c r="G12" s="57">
        <v>4.9514267159688812</v>
      </c>
      <c r="H12" s="57">
        <v>6.480266478247704</v>
      </c>
      <c r="I12" s="57">
        <v>6.429288210664728</v>
      </c>
      <c r="J12" s="57">
        <v>6.6059496864881257</v>
      </c>
      <c r="K12" s="39">
        <v>10.101594030681611</v>
      </c>
      <c r="O12" s="19"/>
      <c r="P12" s="63" t="s">
        <v>25</v>
      </c>
      <c r="Q12" s="63" t="s">
        <v>19</v>
      </c>
      <c r="R12" s="61" t="s">
        <v>6</v>
      </c>
      <c r="S12" s="44">
        <v>5937</v>
      </c>
      <c r="T12" s="44">
        <v>2730</v>
      </c>
      <c r="U12" s="44">
        <v>3736</v>
      </c>
      <c r="V12" s="44">
        <v>5136</v>
      </c>
      <c r="W12" s="44">
        <v>5574</v>
      </c>
      <c r="X12" s="44">
        <v>6100</v>
      </c>
      <c r="Y12" s="40">
        <v>9436</v>
      </c>
    </row>
    <row r="13" spans="1:25" x14ac:dyDescent="0.25">
      <c r="A13" s="19"/>
      <c r="B13" s="63"/>
      <c r="C13" s="64"/>
      <c r="D13" s="61" t="s">
        <v>41</v>
      </c>
      <c r="E13" s="57">
        <v>1.7471495399727601</v>
      </c>
      <c r="F13" s="57">
        <v>1.1188993036447605</v>
      </c>
      <c r="G13" s="57">
        <v>0.59024279169718741</v>
      </c>
      <c r="H13" s="57">
        <v>0.70240301474075872</v>
      </c>
      <c r="I13" s="57">
        <v>0.72342658123317427</v>
      </c>
      <c r="J13" s="57">
        <v>0.57933175078181054</v>
      </c>
      <c r="K13" s="39">
        <v>0.77889050949677585</v>
      </c>
      <c r="O13" s="19"/>
      <c r="P13" s="63"/>
      <c r="Q13" s="64"/>
      <c r="R13" s="61" t="s">
        <v>41</v>
      </c>
      <c r="S13" s="44">
        <v>1224.8503196536126</v>
      </c>
      <c r="T13" s="44">
        <v>632.94874914768502</v>
      </c>
      <c r="U13" s="44">
        <v>505.3263384520281</v>
      </c>
      <c r="V13" s="44">
        <v>721.04290959023774</v>
      </c>
      <c r="W13" s="44">
        <v>648.7832463935207</v>
      </c>
      <c r="X13" s="44">
        <v>618.54175210659707</v>
      </c>
      <c r="Y13" s="40">
        <v>731.15488555207412</v>
      </c>
    </row>
    <row r="14" spans="1:25" x14ac:dyDescent="0.25">
      <c r="A14" s="19"/>
      <c r="B14" s="63"/>
      <c r="C14" s="63" t="s">
        <v>21</v>
      </c>
      <c r="D14" s="61" t="s">
        <v>6</v>
      </c>
      <c r="E14" s="57">
        <v>12.146271147864351</v>
      </c>
      <c r="F14" s="57">
        <v>9.7632154937985014</v>
      </c>
      <c r="G14" s="57">
        <v>5.1251291894286135</v>
      </c>
      <c r="H14" s="57">
        <v>6.3321196770618968</v>
      </c>
      <c r="I14" s="57">
        <v>7.9280203953249684</v>
      </c>
      <c r="J14" s="57">
        <v>6.31388296079973</v>
      </c>
      <c r="K14" s="39">
        <v>14.982486127327659</v>
      </c>
      <c r="O14" s="19"/>
      <c r="P14" s="63"/>
      <c r="Q14" s="63" t="s">
        <v>21</v>
      </c>
      <c r="R14" s="61" t="s">
        <v>6</v>
      </c>
      <c r="S14" s="44">
        <v>4803</v>
      </c>
      <c r="T14" s="44">
        <v>4416</v>
      </c>
      <c r="U14" s="44">
        <v>2777</v>
      </c>
      <c r="V14" s="44">
        <v>3600</v>
      </c>
      <c r="W14" s="44">
        <v>4789</v>
      </c>
      <c r="X14" s="44">
        <v>4497</v>
      </c>
      <c r="Y14" s="40">
        <v>12447</v>
      </c>
    </row>
    <row r="15" spans="1:25" x14ac:dyDescent="0.25">
      <c r="A15" s="19"/>
      <c r="B15" s="63"/>
      <c r="C15" s="64"/>
      <c r="D15" s="61" t="s">
        <v>41</v>
      </c>
      <c r="E15" s="57">
        <v>2.1799831528206473</v>
      </c>
      <c r="F15" s="57">
        <v>2.5073272183771178</v>
      </c>
      <c r="G15" s="57">
        <v>0.72634259906695364</v>
      </c>
      <c r="H15" s="57">
        <v>0.77983487213357738</v>
      </c>
      <c r="I15" s="57">
        <v>1.35668211643305</v>
      </c>
      <c r="J15" s="57">
        <v>0.75237394781428091</v>
      </c>
      <c r="K15" s="39">
        <v>0.99436351059864392</v>
      </c>
      <c r="O15" s="19"/>
      <c r="P15" s="63"/>
      <c r="Q15" s="64"/>
      <c r="R15" s="61" t="s">
        <v>41</v>
      </c>
      <c r="S15" s="44">
        <v>1017.3837946980902</v>
      </c>
      <c r="T15" s="44">
        <v>1427.8359749735164</v>
      </c>
      <c r="U15" s="44">
        <v>366.72794184972253</v>
      </c>
      <c r="V15" s="44">
        <v>445.06820989871943</v>
      </c>
      <c r="W15" s="44">
        <v>948.35590089360744</v>
      </c>
      <c r="X15" s="44">
        <v>599.5465298385451</v>
      </c>
      <c r="Y15" s="40">
        <v>935.93854600863733</v>
      </c>
    </row>
    <row r="16" spans="1:25" x14ac:dyDescent="0.25">
      <c r="A16" s="19"/>
      <c r="B16" s="63" t="s">
        <v>26</v>
      </c>
      <c r="C16" s="63" t="s">
        <v>19</v>
      </c>
      <c r="D16" s="61" t="s">
        <v>6</v>
      </c>
      <c r="E16" s="57">
        <v>5.5930448319237218</v>
      </c>
      <c r="F16" s="57">
        <v>3.7897248266982841</v>
      </c>
      <c r="G16" s="57">
        <v>7.298947298947299</v>
      </c>
      <c r="H16" s="57">
        <v>7.4548148534950354</v>
      </c>
      <c r="I16" s="57">
        <v>6.321728067779901</v>
      </c>
      <c r="J16" s="57">
        <v>7.1953794407208269</v>
      </c>
      <c r="K16" s="39">
        <v>12.500369588485396</v>
      </c>
      <c r="O16" s="19"/>
      <c r="P16" s="63" t="s">
        <v>26</v>
      </c>
      <c r="Q16" s="63" t="s">
        <v>19</v>
      </c>
      <c r="R16" s="61" t="s">
        <v>6</v>
      </c>
      <c r="S16" s="44">
        <v>8048</v>
      </c>
      <c r="T16" s="44">
        <v>5210</v>
      </c>
      <c r="U16" s="44">
        <v>11059</v>
      </c>
      <c r="V16" s="44">
        <v>11421</v>
      </c>
      <c r="W16" s="44">
        <v>9491</v>
      </c>
      <c r="X16" s="44">
        <v>11723</v>
      </c>
      <c r="Y16" s="40">
        <v>21139</v>
      </c>
    </row>
    <row r="17" spans="1:25" x14ac:dyDescent="0.25">
      <c r="A17" s="19"/>
      <c r="B17" s="63"/>
      <c r="C17" s="63"/>
      <c r="D17" s="61" t="s">
        <v>41</v>
      </c>
      <c r="E17" s="57">
        <v>0.96290724532518757</v>
      </c>
      <c r="F17" s="57">
        <v>0.80139640595590678</v>
      </c>
      <c r="G17" s="57">
        <v>1.3031951116646312</v>
      </c>
      <c r="H17" s="57">
        <v>1.4002698627772436</v>
      </c>
      <c r="I17" s="57">
        <v>0.96107677376743372</v>
      </c>
      <c r="J17" s="57">
        <v>0.65647487888182143</v>
      </c>
      <c r="K17" s="39">
        <v>1.0013487729764938</v>
      </c>
      <c r="O17" s="19"/>
      <c r="P17" s="63"/>
      <c r="Q17" s="63"/>
      <c r="R17" s="61" t="s">
        <v>41</v>
      </c>
      <c r="S17" s="44">
        <v>1390.6532351576884</v>
      </c>
      <c r="T17" s="44">
        <v>1090.8674576459598</v>
      </c>
      <c r="U17" s="44">
        <v>3088.8073274714784</v>
      </c>
      <c r="V17" s="44">
        <v>2885.7569967764862</v>
      </c>
      <c r="W17" s="44">
        <v>1248.3945967778254</v>
      </c>
      <c r="X17" s="44">
        <v>1228.9892888235481</v>
      </c>
      <c r="Y17" s="40">
        <v>1738.067997414475</v>
      </c>
    </row>
    <row r="18" spans="1:25" x14ac:dyDescent="0.25">
      <c r="A18" s="19"/>
      <c r="B18" s="63"/>
      <c r="C18" s="63" t="s">
        <v>21</v>
      </c>
      <c r="D18" s="61" t="s">
        <v>6</v>
      </c>
      <c r="E18" s="57">
        <v>7.0023341113704562</v>
      </c>
      <c r="F18" s="57">
        <v>9.2590281763957165</v>
      </c>
      <c r="G18" s="57">
        <v>6.2387878926380012</v>
      </c>
      <c r="H18" s="57">
        <v>6.0659893203681774</v>
      </c>
      <c r="I18" s="57">
        <v>7.7199229467048047</v>
      </c>
      <c r="J18" s="57">
        <v>9.838269051172615</v>
      </c>
      <c r="K18" s="39">
        <v>15.452622673434856</v>
      </c>
      <c r="O18" s="19"/>
      <c r="P18" s="63"/>
      <c r="Q18" s="63" t="s">
        <v>21</v>
      </c>
      <c r="R18" s="61" t="s">
        <v>6</v>
      </c>
      <c r="S18" s="44">
        <v>6090</v>
      </c>
      <c r="T18" s="44">
        <v>7420</v>
      </c>
      <c r="U18" s="44">
        <v>5460</v>
      </c>
      <c r="V18" s="44">
        <v>5839</v>
      </c>
      <c r="W18" s="44">
        <v>7935</v>
      </c>
      <c r="X18" s="44">
        <v>11272</v>
      </c>
      <c r="Y18" s="40">
        <v>21918</v>
      </c>
    </row>
    <row r="19" spans="1:25" x14ac:dyDescent="0.25">
      <c r="A19" s="19"/>
      <c r="B19" s="63"/>
      <c r="C19" s="64"/>
      <c r="D19" s="61" t="s">
        <v>41</v>
      </c>
      <c r="E19" s="57">
        <v>1.5149660492722405</v>
      </c>
      <c r="F19" s="57">
        <v>1.5907627165707796</v>
      </c>
      <c r="G19" s="57">
        <v>0.83187417949327391</v>
      </c>
      <c r="H19" s="57">
        <v>0.78819024696711737</v>
      </c>
      <c r="I19" s="57">
        <v>0.87084981353163204</v>
      </c>
      <c r="J19" s="57">
        <v>0.88807745858746123</v>
      </c>
      <c r="K19" s="39">
        <v>1.0150542497933932</v>
      </c>
      <c r="O19" s="19"/>
      <c r="P19" s="63"/>
      <c r="Q19" s="64"/>
      <c r="R19" s="61" t="s">
        <v>41</v>
      </c>
      <c r="S19" s="44">
        <v>1442.9781637504452</v>
      </c>
      <c r="T19" s="44">
        <v>1258.7093675755416</v>
      </c>
      <c r="U19" s="44">
        <v>593.7175900840524</v>
      </c>
      <c r="V19" s="44">
        <v>718.44952656552164</v>
      </c>
      <c r="W19" s="44">
        <v>830.39875676574502</v>
      </c>
      <c r="X19" s="44">
        <v>1167.8649276552967</v>
      </c>
      <c r="Y19" s="40">
        <v>1813.2109472959671</v>
      </c>
    </row>
    <row r="20" spans="1:25" x14ac:dyDescent="0.25">
      <c r="A20" s="19"/>
      <c r="B20" s="63" t="s">
        <v>27</v>
      </c>
      <c r="C20" s="63" t="s">
        <v>19</v>
      </c>
      <c r="D20" s="61" t="s">
        <v>6</v>
      </c>
      <c r="E20" s="57">
        <v>3.8311067319674272</v>
      </c>
      <c r="F20" s="57">
        <v>7.4889288376375678</v>
      </c>
      <c r="G20" s="57">
        <v>5.7191530786079339</v>
      </c>
      <c r="H20" s="57">
        <v>5.2616252134432866</v>
      </c>
      <c r="I20" s="57">
        <v>10.154784556630636</v>
      </c>
      <c r="J20" s="57">
        <v>7.0961654176467368</v>
      </c>
      <c r="K20" s="39">
        <v>11.654676258992806</v>
      </c>
      <c r="O20" s="19"/>
      <c r="P20" s="63" t="s">
        <v>27</v>
      </c>
      <c r="Q20" s="63" t="s">
        <v>19</v>
      </c>
      <c r="R20" s="61" t="s">
        <v>6</v>
      </c>
      <c r="S20" s="44">
        <v>2644</v>
      </c>
      <c r="T20" s="44">
        <v>5124</v>
      </c>
      <c r="U20" s="44">
        <v>4230</v>
      </c>
      <c r="V20" s="44">
        <v>3975</v>
      </c>
      <c r="W20" s="44">
        <v>7525</v>
      </c>
      <c r="X20" s="44">
        <v>5189</v>
      </c>
      <c r="Y20" s="40">
        <v>8586</v>
      </c>
    </row>
    <row r="21" spans="1:25" x14ac:dyDescent="0.25">
      <c r="A21" s="19"/>
      <c r="B21" s="63"/>
      <c r="C21" s="64"/>
      <c r="D21" s="61" t="s">
        <v>41</v>
      </c>
      <c r="E21" s="57">
        <v>0.64159748365869518</v>
      </c>
      <c r="F21" s="57">
        <v>1.2215031177330817</v>
      </c>
      <c r="G21" s="57">
        <v>0.49442463785712032</v>
      </c>
      <c r="H21" s="57">
        <v>0.73176541488194025</v>
      </c>
      <c r="I21" s="57">
        <v>0.66092144071102743</v>
      </c>
      <c r="J21" s="57">
        <v>0.78752698779239871</v>
      </c>
      <c r="K21" s="39">
        <v>0.64803450743876478</v>
      </c>
      <c r="O21" s="19"/>
      <c r="P21" s="63"/>
      <c r="Q21" s="64"/>
      <c r="R21" s="61" t="s">
        <v>41</v>
      </c>
      <c r="S21" s="44">
        <v>432.62135482687046</v>
      </c>
      <c r="T21" s="44">
        <v>802.23541947109766</v>
      </c>
      <c r="U21" s="44">
        <v>455.85907910230338</v>
      </c>
      <c r="V21" s="44">
        <v>517.81376924224242</v>
      </c>
      <c r="W21" s="44">
        <v>594.93724009448317</v>
      </c>
      <c r="X21" s="44">
        <v>599.74133313176503</v>
      </c>
      <c r="Y21" s="40">
        <v>656.56133431255751</v>
      </c>
    </row>
    <row r="22" spans="1:25" x14ac:dyDescent="0.25">
      <c r="A22" s="19"/>
      <c r="B22" s="63"/>
      <c r="C22" s="63" t="s">
        <v>21</v>
      </c>
      <c r="D22" s="61" t="s">
        <v>6</v>
      </c>
      <c r="E22" s="57">
        <v>10.703795360455166</v>
      </c>
      <c r="F22" s="57">
        <v>12.737852635714111</v>
      </c>
      <c r="G22" s="57">
        <v>7.6095008797110841</v>
      </c>
      <c r="H22" s="57">
        <v>6.2560280578693561</v>
      </c>
      <c r="I22" s="57">
        <v>9.2959488712503866</v>
      </c>
      <c r="J22" s="57">
        <v>10.244619852557896</v>
      </c>
      <c r="K22" s="39">
        <v>14.078135932440569</v>
      </c>
      <c r="O22" s="19"/>
      <c r="P22" s="63"/>
      <c r="Q22" s="63" t="s">
        <v>21</v>
      </c>
      <c r="R22" s="61" t="s">
        <v>6</v>
      </c>
      <c r="S22" s="44">
        <v>4628</v>
      </c>
      <c r="T22" s="44">
        <v>5188</v>
      </c>
      <c r="U22" s="44">
        <v>3287</v>
      </c>
      <c r="V22" s="44">
        <v>2854</v>
      </c>
      <c r="W22" s="44">
        <v>4509</v>
      </c>
      <c r="X22" s="44">
        <v>5503</v>
      </c>
      <c r="Y22" s="40">
        <v>8652</v>
      </c>
    </row>
    <row r="23" spans="1:25" x14ac:dyDescent="0.25">
      <c r="A23" s="19"/>
      <c r="B23" s="63"/>
      <c r="C23" s="64"/>
      <c r="D23" s="61" t="s">
        <v>41</v>
      </c>
      <c r="E23" s="57">
        <v>1.848453174611778</v>
      </c>
      <c r="F23" s="57">
        <v>2.0847370999122092</v>
      </c>
      <c r="G23" s="57">
        <v>0.94675373844471244</v>
      </c>
      <c r="H23" s="57">
        <v>0.81526792516645552</v>
      </c>
      <c r="I23" s="57">
        <v>0.72883214733430235</v>
      </c>
      <c r="J23" s="57">
        <v>1.181187658038777</v>
      </c>
      <c r="K23" s="39">
        <v>0.84530376444425481</v>
      </c>
      <c r="O23" s="19"/>
      <c r="P23" s="63"/>
      <c r="Q23" s="64"/>
      <c r="R23" s="61" t="s">
        <v>41</v>
      </c>
      <c r="S23" s="44">
        <v>848.11678148476449</v>
      </c>
      <c r="T23" s="44">
        <v>931.91165021665245</v>
      </c>
      <c r="U23" s="44">
        <v>437.24876278333329</v>
      </c>
      <c r="V23" s="44">
        <v>438.39776415586135</v>
      </c>
      <c r="W23" s="44">
        <v>383.10336113361262</v>
      </c>
      <c r="X23" s="44">
        <v>655.05018891684938</v>
      </c>
      <c r="Y23" s="40">
        <v>627.43536946616484</v>
      </c>
    </row>
    <row r="24" spans="1:25" x14ac:dyDescent="0.25">
      <c r="A24" s="19"/>
      <c r="B24" s="63" t="s">
        <v>28</v>
      </c>
      <c r="C24" s="63" t="s">
        <v>19</v>
      </c>
      <c r="D24" s="61" t="s">
        <v>6</v>
      </c>
      <c r="E24" s="57">
        <v>6.1179989496997509</v>
      </c>
      <c r="F24" s="57">
        <v>6.7058714526299728</v>
      </c>
      <c r="G24" s="57">
        <v>6.2992125984251963</v>
      </c>
      <c r="H24" s="57">
        <v>8.0603010955450571</v>
      </c>
      <c r="I24" s="57">
        <v>9.8738202708247851</v>
      </c>
      <c r="J24" s="57">
        <v>11.357618633900127</v>
      </c>
      <c r="K24" s="39">
        <v>11.90565702768466</v>
      </c>
      <c r="O24" s="19"/>
      <c r="P24" s="63" t="s">
        <v>28</v>
      </c>
      <c r="Q24" s="63" t="s">
        <v>19</v>
      </c>
      <c r="R24" s="61" t="s">
        <v>6</v>
      </c>
      <c r="S24" s="44">
        <v>10718</v>
      </c>
      <c r="T24" s="44">
        <v>12304</v>
      </c>
      <c r="U24" s="44">
        <v>10968</v>
      </c>
      <c r="V24" s="44">
        <v>15730</v>
      </c>
      <c r="W24" s="44">
        <v>19250</v>
      </c>
      <c r="X24" s="44">
        <v>21962</v>
      </c>
      <c r="Y24" s="40">
        <v>22801</v>
      </c>
    </row>
    <row r="25" spans="1:25" x14ac:dyDescent="0.25">
      <c r="A25" s="19"/>
      <c r="B25" s="63"/>
      <c r="C25" s="63"/>
      <c r="D25" s="61" t="s">
        <v>41</v>
      </c>
      <c r="E25" s="57">
        <v>0.87412554937351616</v>
      </c>
      <c r="F25" s="57">
        <v>0.82713078806678775</v>
      </c>
      <c r="G25" s="57">
        <v>0.69722278191419473</v>
      </c>
      <c r="H25" s="57">
        <v>1.3519053663577916</v>
      </c>
      <c r="I25" s="57">
        <v>0.60038369166699312</v>
      </c>
      <c r="J25" s="57">
        <v>0.82149507698703239</v>
      </c>
      <c r="K25" s="39">
        <v>1.0096663269425641</v>
      </c>
      <c r="O25" s="19"/>
      <c r="P25" s="63"/>
      <c r="Q25" s="63"/>
      <c r="R25" s="61" t="s">
        <v>41</v>
      </c>
      <c r="S25" s="44">
        <v>1616.9046251752063</v>
      </c>
      <c r="T25" s="44">
        <v>1589.2310461243101</v>
      </c>
      <c r="U25" s="44">
        <v>1532.9532012804623</v>
      </c>
      <c r="V25" s="44">
        <v>3105.5893645184487</v>
      </c>
      <c r="W25" s="44">
        <v>1315.8218644882954</v>
      </c>
      <c r="X25" s="44">
        <v>1719.059187175063</v>
      </c>
      <c r="Y25" s="40">
        <v>1915.7574293749003</v>
      </c>
    </row>
    <row r="26" spans="1:25" x14ac:dyDescent="0.25">
      <c r="A26" s="19"/>
      <c r="B26" s="63"/>
      <c r="C26" s="63" t="s">
        <v>21</v>
      </c>
      <c r="D26" s="61" t="s">
        <v>6</v>
      </c>
      <c r="E26" s="57">
        <v>8.7381278389950232</v>
      </c>
      <c r="F26" s="57">
        <v>10.19365901847123</v>
      </c>
      <c r="G26" s="57">
        <v>6.9149768023771045</v>
      </c>
      <c r="H26" s="57">
        <v>10.889742656074668</v>
      </c>
      <c r="I26" s="57">
        <v>11.205413130340945</v>
      </c>
      <c r="J26" s="57">
        <v>11.214099917898823</v>
      </c>
      <c r="K26" s="39">
        <v>15.158294086865515</v>
      </c>
      <c r="O26" s="19"/>
      <c r="P26" s="63"/>
      <c r="Q26" s="63" t="s">
        <v>21</v>
      </c>
      <c r="R26" s="61" t="s">
        <v>6</v>
      </c>
      <c r="S26" s="44">
        <v>8041</v>
      </c>
      <c r="T26" s="44">
        <v>10938</v>
      </c>
      <c r="U26" s="44">
        <v>7959</v>
      </c>
      <c r="V26" s="44">
        <v>14654</v>
      </c>
      <c r="W26" s="44">
        <v>15368</v>
      </c>
      <c r="X26" s="44">
        <v>14615</v>
      </c>
      <c r="Y26" s="40">
        <v>23174</v>
      </c>
    </row>
    <row r="27" spans="1:25" x14ac:dyDescent="0.25">
      <c r="A27" s="19"/>
      <c r="B27" s="63"/>
      <c r="C27" s="64"/>
      <c r="D27" s="61" t="s">
        <v>41</v>
      </c>
      <c r="E27" s="57">
        <v>1.3628433718427129</v>
      </c>
      <c r="F27" s="57">
        <v>1.4720795471708763</v>
      </c>
      <c r="G27" s="57">
        <v>0.919908916303114</v>
      </c>
      <c r="H27" s="57">
        <v>1.6503052258804594</v>
      </c>
      <c r="I27" s="57">
        <v>0.85270205942148958</v>
      </c>
      <c r="J27" s="57">
        <v>1.2781030503399566</v>
      </c>
      <c r="K27" s="39">
        <v>0.94004778438343473</v>
      </c>
      <c r="O27" s="19"/>
      <c r="P27" s="63"/>
      <c r="Q27" s="64"/>
      <c r="R27" s="61" t="s">
        <v>41</v>
      </c>
      <c r="S27" s="44">
        <v>1298.5234162230092</v>
      </c>
      <c r="T27" s="44">
        <v>2027.0789194659255</v>
      </c>
      <c r="U27" s="44">
        <v>1007.0691972081006</v>
      </c>
      <c r="V27" s="44">
        <v>3308.1991182606589</v>
      </c>
      <c r="W27" s="44">
        <v>1348.706960543451</v>
      </c>
      <c r="X27" s="44">
        <v>2209.1298638403669</v>
      </c>
      <c r="Y27" s="40">
        <v>1836.7562441342886</v>
      </c>
    </row>
    <row r="28" spans="1:25" x14ac:dyDescent="0.25">
      <c r="A28" s="19"/>
      <c r="B28" s="63" t="s">
        <v>29</v>
      </c>
      <c r="C28" s="63" t="s">
        <v>19</v>
      </c>
      <c r="D28" s="61" t="s">
        <v>6</v>
      </c>
      <c r="E28" s="57">
        <v>6.1313081527863584</v>
      </c>
      <c r="F28" s="57">
        <v>9.4866220932282062</v>
      </c>
      <c r="G28" s="57">
        <v>6.8997998351583654</v>
      </c>
      <c r="H28" s="57">
        <v>6.2598601118011281</v>
      </c>
      <c r="I28" s="57">
        <v>6.208039802555624</v>
      </c>
      <c r="J28" s="57">
        <v>7.5970894732300147</v>
      </c>
      <c r="K28" s="39">
        <v>12.614907372122719</v>
      </c>
      <c r="O28" s="19"/>
      <c r="P28" s="63" t="s">
        <v>29</v>
      </c>
      <c r="Q28" s="63" t="s">
        <v>19</v>
      </c>
      <c r="R28" s="61" t="s">
        <v>6</v>
      </c>
      <c r="S28" s="44">
        <v>26497</v>
      </c>
      <c r="T28" s="44">
        <v>40367</v>
      </c>
      <c r="U28" s="44">
        <v>29886</v>
      </c>
      <c r="V28" s="44">
        <v>27458</v>
      </c>
      <c r="W28" s="44">
        <v>28499</v>
      </c>
      <c r="X28" s="44">
        <v>36094</v>
      </c>
      <c r="Y28" s="40">
        <v>56607</v>
      </c>
    </row>
    <row r="29" spans="1:25" x14ac:dyDescent="0.25">
      <c r="A29" s="19"/>
      <c r="B29" s="63"/>
      <c r="C29" s="64"/>
      <c r="D29" s="61" t="s">
        <v>41</v>
      </c>
      <c r="E29" s="57">
        <v>0.56554545770034947</v>
      </c>
      <c r="F29" s="57">
        <v>0.75292281745044121</v>
      </c>
      <c r="G29" s="57">
        <v>0.59884615660309548</v>
      </c>
      <c r="H29" s="57">
        <v>0.55291409317940865</v>
      </c>
      <c r="I29" s="57">
        <v>0.42271515930506143</v>
      </c>
      <c r="J29" s="57">
        <v>0.43701714360254751</v>
      </c>
      <c r="K29" s="39">
        <v>0.70917303557834288</v>
      </c>
      <c r="O29" s="19"/>
      <c r="P29" s="63"/>
      <c r="Q29" s="64"/>
      <c r="R29" s="61" t="s">
        <v>41</v>
      </c>
      <c r="S29" s="44">
        <v>2523.124486403608</v>
      </c>
      <c r="T29" s="44">
        <v>3394.7610233678529</v>
      </c>
      <c r="U29" s="44">
        <v>2817.4048644249683</v>
      </c>
      <c r="V29" s="44">
        <v>2388.0618137180427</v>
      </c>
      <c r="W29" s="44">
        <v>1933.7633082212028</v>
      </c>
      <c r="X29" s="44">
        <v>2381.5734758001731</v>
      </c>
      <c r="Y29" s="40">
        <v>3690.8588204759549</v>
      </c>
    </row>
    <row r="30" spans="1:25" x14ac:dyDescent="0.25">
      <c r="A30" s="19"/>
      <c r="B30" s="63"/>
      <c r="C30" s="63" t="s">
        <v>21</v>
      </c>
      <c r="D30" s="61" t="s">
        <v>6</v>
      </c>
      <c r="E30" s="57">
        <v>11.630206402175256</v>
      </c>
      <c r="F30" s="57">
        <v>15.574971815107103</v>
      </c>
      <c r="G30" s="57">
        <v>10.808023073233866</v>
      </c>
      <c r="H30" s="57">
        <v>9.9479738243303668</v>
      </c>
      <c r="I30" s="57">
        <v>9.1625534151413355</v>
      </c>
      <c r="J30" s="57">
        <v>10.102543068088597</v>
      </c>
      <c r="K30" s="39">
        <v>14.655172413793101</v>
      </c>
      <c r="O30" s="19"/>
      <c r="P30" s="63"/>
      <c r="Q30" s="63" t="s">
        <v>21</v>
      </c>
      <c r="R30" s="61" t="s">
        <v>6</v>
      </c>
      <c r="S30" s="44">
        <v>32935</v>
      </c>
      <c r="T30" s="44">
        <v>46971</v>
      </c>
      <c r="U30" s="44">
        <v>32902</v>
      </c>
      <c r="V30" s="44">
        <v>34265</v>
      </c>
      <c r="W30" s="44">
        <v>32077</v>
      </c>
      <c r="X30" s="44">
        <v>39408</v>
      </c>
      <c r="Y30" s="40">
        <v>59500</v>
      </c>
    </row>
    <row r="31" spans="1:25" x14ac:dyDescent="0.25">
      <c r="A31" s="19"/>
      <c r="B31" s="63"/>
      <c r="C31" s="64"/>
      <c r="D31" s="61" t="s">
        <v>41</v>
      </c>
      <c r="E31" s="57">
        <v>0.83003670913416683</v>
      </c>
      <c r="F31" s="57">
        <v>1.1060776719891263</v>
      </c>
      <c r="G31" s="57">
        <v>0.71442201818750617</v>
      </c>
      <c r="H31" s="57">
        <v>0.97064802609987244</v>
      </c>
      <c r="I31" s="57">
        <v>0.55247368431955879</v>
      </c>
      <c r="J31" s="57">
        <v>0.46963412987246161</v>
      </c>
      <c r="K31" s="39">
        <v>0.76481938611927436</v>
      </c>
      <c r="O31" s="19"/>
      <c r="P31" s="63"/>
      <c r="Q31" s="64"/>
      <c r="R31" s="61" t="s">
        <v>41</v>
      </c>
      <c r="S31" s="44">
        <v>2591.6588053154637</v>
      </c>
      <c r="T31" s="44">
        <v>4325.8948963260536</v>
      </c>
      <c r="U31" s="44">
        <v>2848.7215619868748</v>
      </c>
      <c r="V31" s="44">
        <v>3489.4684537628018</v>
      </c>
      <c r="W31" s="44">
        <v>2153.8938291668078</v>
      </c>
      <c r="X31" s="44">
        <v>2347.5159813172063</v>
      </c>
      <c r="Y31" s="40">
        <v>3620.7780060324612</v>
      </c>
    </row>
    <row r="32" spans="1:25" x14ac:dyDescent="0.25">
      <c r="A32" s="19"/>
      <c r="B32" s="63" t="s">
        <v>30</v>
      </c>
      <c r="C32" s="63" t="s">
        <v>19</v>
      </c>
      <c r="D32" s="61" t="s">
        <v>6</v>
      </c>
      <c r="E32" s="57">
        <v>6.0102409179564216</v>
      </c>
      <c r="F32" s="57">
        <v>9.3759048138536958</v>
      </c>
      <c r="G32" s="57">
        <v>5.493332984574506</v>
      </c>
      <c r="H32" s="57">
        <v>5.5831804121008757</v>
      </c>
      <c r="I32" s="57">
        <v>6.4406388774289098</v>
      </c>
      <c r="J32" s="57">
        <v>6.8279052754551302</v>
      </c>
      <c r="K32" s="39">
        <v>10.973657724615801</v>
      </c>
      <c r="O32" s="19"/>
      <c r="P32" s="63" t="s">
        <v>30</v>
      </c>
      <c r="Q32" s="63" t="s">
        <v>19</v>
      </c>
      <c r="R32" s="61" t="s">
        <v>6</v>
      </c>
      <c r="S32" s="44">
        <v>108069</v>
      </c>
      <c r="T32" s="44">
        <v>172920</v>
      </c>
      <c r="U32" s="44">
        <v>100807</v>
      </c>
      <c r="V32" s="44">
        <v>106488</v>
      </c>
      <c r="W32" s="44">
        <v>125672</v>
      </c>
      <c r="X32" s="44">
        <v>139628</v>
      </c>
      <c r="Y32" s="40">
        <v>226786</v>
      </c>
    </row>
    <row r="33" spans="1:25" x14ac:dyDescent="0.25">
      <c r="A33" s="19"/>
      <c r="B33" s="63"/>
      <c r="C33" s="63"/>
      <c r="D33" s="61" t="s">
        <v>41</v>
      </c>
      <c r="E33" s="57">
        <v>0.29180878868224536</v>
      </c>
      <c r="F33" s="57">
        <v>0.40216020896794696</v>
      </c>
      <c r="G33" s="57">
        <v>0.42160146709261659</v>
      </c>
      <c r="H33" s="57">
        <v>0.40435075685097022</v>
      </c>
      <c r="I33" s="57">
        <v>0.27638895734740326</v>
      </c>
      <c r="J33" s="57">
        <v>0.29928277998736891</v>
      </c>
      <c r="K33" s="39">
        <v>0.41820185174217911</v>
      </c>
      <c r="O33" s="19"/>
      <c r="P33" s="63"/>
      <c r="Q33" s="63"/>
      <c r="R33" s="61" t="s">
        <v>41</v>
      </c>
      <c r="S33" s="44">
        <v>5430.9950360586163</v>
      </c>
      <c r="T33" s="44">
        <v>7750.4831748325551</v>
      </c>
      <c r="U33" s="44">
        <v>8647.3844879276221</v>
      </c>
      <c r="V33" s="44">
        <v>8790.4848717305795</v>
      </c>
      <c r="W33" s="44">
        <v>5997.2251047541768</v>
      </c>
      <c r="X33" s="44">
        <v>6050.0377763026108</v>
      </c>
      <c r="Y33" s="40">
        <v>8263.2789236146946</v>
      </c>
    </row>
    <row r="34" spans="1:25" x14ac:dyDescent="0.25">
      <c r="A34" s="19"/>
      <c r="B34" s="63"/>
      <c r="C34" s="63" t="s">
        <v>21</v>
      </c>
      <c r="D34" s="61" t="s">
        <v>6</v>
      </c>
      <c r="E34" s="57">
        <v>8.298041495205231</v>
      </c>
      <c r="F34" s="57">
        <v>11.073473703083822</v>
      </c>
      <c r="G34" s="57">
        <v>7.5785696176467701</v>
      </c>
      <c r="H34" s="57">
        <v>6.8113059353808385</v>
      </c>
      <c r="I34" s="57">
        <v>7.4325114083351256</v>
      </c>
      <c r="J34" s="57">
        <v>8.0643278908263127</v>
      </c>
      <c r="K34" s="39">
        <v>13.646080948725414</v>
      </c>
      <c r="O34" s="19"/>
      <c r="P34" s="63"/>
      <c r="Q34" s="63" t="s">
        <v>21</v>
      </c>
      <c r="R34" s="61" t="s">
        <v>6</v>
      </c>
      <c r="S34" s="44">
        <v>107923</v>
      </c>
      <c r="T34" s="44">
        <v>149461</v>
      </c>
      <c r="U34" s="44">
        <v>108210</v>
      </c>
      <c r="V34" s="44">
        <v>104239</v>
      </c>
      <c r="W34" s="44">
        <v>122726</v>
      </c>
      <c r="X34" s="44">
        <v>139579</v>
      </c>
      <c r="Y34" s="40">
        <v>257754</v>
      </c>
    </row>
    <row r="35" spans="1:25" x14ac:dyDescent="0.25">
      <c r="A35" s="19"/>
      <c r="B35" s="63"/>
      <c r="C35" s="64"/>
      <c r="D35" s="61" t="s">
        <v>41</v>
      </c>
      <c r="E35" s="57">
        <v>0.393275778784476</v>
      </c>
      <c r="F35" s="57">
        <v>0.56570412742775056</v>
      </c>
      <c r="G35" s="57">
        <v>0.64765092816131842</v>
      </c>
      <c r="H35" s="57">
        <v>0.5476835384905655</v>
      </c>
      <c r="I35" s="57">
        <v>0.32072425627393047</v>
      </c>
      <c r="J35" s="57">
        <v>0.41611920001019448</v>
      </c>
      <c r="K35" s="39">
        <v>0.88564218238599834</v>
      </c>
      <c r="O35" s="19"/>
      <c r="P35" s="63"/>
      <c r="Q35" s="64"/>
      <c r="R35" s="61" t="s">
        <v>41</v>
      </c>
      <c r="S35" s="44">
        <v>5142.3403791907522</v>
      </c>
      <c r="T35" s="44">
        <v>8101.2978054495306</v>
      </c>
      <c r="U35" s="44">
        <v>12477.734499489214</v>
      </c>
      <c r="V35" s="44">
        <v>9378.0651991294799</v>
      </c>
      <c r="W35" s="44">
        <v>5924.1487270085017</v>
      </c>
      <c r="X35" s="44">
        <v>7806.5692796092062</v>
      </c>
      <c r="Y35" s="40">
        <v>21538.274826115088</v>
      </c>
    </row>
    <row r="36" spans="1:25" x14ac:dyDescent="0.25">
      <c r="A36" s="19"/>
      <c r="B36" s="63" t="s">
        <v>42</v>
      </c>
      <c r="C36" s="63" t="s">
        <v>19</v>
      </c>
      <c r="D36" s="61" t="s">
        <v>6</v>
      </c>
      <c r="E36" s="57">
        <v>4.2339900621981306</v>
      </c>
      <c r="F36" s="57">
        <v>5.9498947224266905</v>
      </c>
      <c r="G36" s="57">
        <v>5.7459092430140499</v>
      </c>
      <c r="H36" s="57">
        <v>5.8350075391471785</v>
      </c>
      <c r="I36" s="57">
        <v>5.3353528544685966</v>
      </c>
      <c r="J36" s="57">
        <v>5.1396900074114651</v>
      </c>
      <c r="K36" s="39">
        <v>9.9111887602824496</v>
      </c>
      <c r="O36" s="19"/>
      <c r="P36" s="63" t="s">
        <v>42</v>
      </c>
      <c r="Q36" s="63" t="s">
        <v>19</v>
      </c>
      <c r="R36" s="61" t="s">
        <v>6</v>
      </c>
      <c r="S36" s="44">
        <v>9748</v>
      </c>
      <c r="T36" s="44">
        <v>13903</v>
      </c>
      <c r="U36" s="44">
        <v>13565</v>
      </c>
      <c r="V36" s="44">
        <v>13970</v>
      </c>
      <c r="W36" s="44">
        <v>13139</v>
      </c>
      <c r="X36" s="44">
        <v>12760</v>
      </c>
      <c r="Y36" s="40">
        <v>24507</v>
      </c>
    </row>
    <row r="37" spans="1:25" x14ac:dyDescent="0.25">
      <c r="A37" s="19"/>
      <c r="B37" s="63"/>
      <c r="C37" s="64"/>
      <c r="D37" s="61" t="s">
        <v>41</v>
      </c>
      <c r="E37" s="57">
        <v>0.42597268446415104</v>
      </c>
      <c r="F37" s="57">
        <v>0.63615478938997017</v>
      </c>
      <c r="G37" s="57">
        <v>1.3866656775761206</v>
      </c>
      <c r="H37" s="57">
        <v>0.54123656775056594</v>
      </c>
      <c r="I37" s="57">
        <v>0.37325830699403795</v>
      </c>
      <c r="J37" s="57">
        <v>0.43125155429133211</v>
      </c>
      <c r="K37" s="39">
        <v>0.83522160681410196</v>
      </c>
      <c r="O37" s="19"/>
      <c r="P37" s="63"/>
      <c r="Q37" s="64"/>
      <c r="R37" s="61" t="s">
        <v>41</v>
      </c>
      <c r="S37" s="44">
        <v>972.0965538050815</v>
      </c>
      <c r="T37" s="44">
        <v>1550.9154198898202</v>
      </c>
      <c r="U37" s="44">
        <v>3534.6977169200768</v>
      </c>
      <c r="V37" s="44">
        <v>1290.1019416208062</v>
      </c>
      <c r="W37" s="44">
        <v>978.37107533576045</v>
      </c>
      <c r="X37" s="44">
        <v>1094.5159971950814</v>
      </c>
      <c r="Y37" s="40">
        <v>1553.6215893380027</v>
      </c>
    </row>
    <row r="38" spans="1:25" x14ac:dyDescent="0.25">
      <c r="A38" s="19"/>
      <c r="B38" s="63"/>
      <c r="C38" s="63" t="s">
        <v>21</v>
      </c>
      <c r="D38" s="61" t="s">
        <v>6</v>
      </c>
      <c r="E38" s="57">
        <v>9.8855473125944968</v>
      </c>
      <c r="F38" s="57">
        <v>10.050647804066172</v>
      </c>
      <c r="G38" s="57">
        <v>8.217049115000167</v>
      </c>
      <c r="H38" s="57">
        <v>9.2941234300882343</v>
      </c>
      <c r="I38" s="57">
        <v>10.102469859295967</v>
      </c>
      <c r="J38" s="57">
        <v>8.3098679327595875</v>
      </c>
      <c r="K38" s="39">
        <v>12.56012631755061</v>
      </c>
      <c r="O38" s="19"/>
      <c r="P38" s="63"/>
      <c r="Q38" s="63" t="s">
        <v>21</v>
      </c>
      <c r="R38" s="61" t="s">
        <v>6</v>
      </c>
      <c r="S38" s="44">
        <v>12619</v>
      </c>
      <c r="T38" s="44">
        <v>14010</v>
      </c>
      <c r="U38" s="44">
        <v>12372</v>
      </c>
      <c r="V38" s="44">
        <v>15126</v>
      </c>
      <c r="W38" s="44">
        <v>17756</v>
      </c>
      <c r="X38" s="44">
        <v>14667</v>
      </c>
      <c r="Y38" s="40">
        <v>24023</v>
      </c>
    </row>
    <row r="39" spans="1:25" x14ac:dyDescent="0.25">
      <c r="A39" s="19"/>
      <c r="B39" s="63"/>
      <c r="C39" s="64"/>
      <c r="D39" s="61" t="s">
        <v>41</v>
      </c>
      <c r="E39" s="57">
        <v>0.8933522663323229</v>
      </c>
      <c r="F39" s="57">
        <v>0.92363398193958135</v>
      </c>
      <c r="G39" s="57">
        <v>0.65230461278575746</v>
      </c>
      <c r="H39" s="57">
        <v>0.83969483312080151</v>
      </c>
      <c r="I39" s="57">
        <v>0.78300225213440189</v>
      </c>
      <c r="J39" s="57">
        <v>0.63636032186734959</v>
      </c>
      <c r="K39" s="39">
        <v>0.81228324574779909</v>
      </c>
      <c r="O39" s="19"/>
      <c r="P39" s="63"/>
      <c r="Q39" s="64"/>
      <c r="R39" s="61" t="s">
        <v>41</v>
      </c>
      <c r="S39" s="44">
        <v>1332.3594551475169</v>
      </c>
      <c r="T39" s="44">
        <v>1309.8079342186488</v>
      </c>
      <c r="U39" s="44">
        <v>1643.552234081365</v>
      </c>
      <c r="V39" s="44">
        <v>1313.6991048650248</v>
      </c>
      <c r="W39" s="44">
        <v>1731.5099528652336</v>
      </c>
      <c r="X39" s="44">
        <v>1331.0126786490948</v>
      </c>
      <c r="Y39" s="40">
        <v>1960.4105777447055</v>
      </c>
    </row>
    <row r="40" spans="1:25" x14ac:dyDescent="0.25">
      <c r="A40" s="19"/>
      <c r="B40" s="63" t="s">
        <v>32</v>
      </c>
      <c r="C40" s="63" t="s">
        <v>19</v>
      </c>
      <c r="D40" s="61" t="s">
        <v>6</v>
      </c>
      <c r="E40" s="57">
        <v>5.099851396600358</v>
      </c>
      <c r="F40" s="57">
        <v>7.5633397537372211</v>
      </c>
      <c r="G40" s="57">
        <v>3.8938946209511869</v>
      </c>
      <c r="H40" s="57">
        <v>5.4399359296434957</v>
      </c>
      <c r="I40" s="57">
        <v>5.5673187910334736</v>
      </c>
      <c r="J40" s="57">
        <v>4.9126732730812819</v>
      </c>
      <c r="K40" s="39">
        <v>9.9843690374849565</v>
      </c>
      <c r="O40" s="19"/>
      <c r="P40" s="63" t="s">
        <v>32</v>
      </c>
      <c r="Q40" s="63" t="s">
        <v>19</v>
      </c>
      <c r="R40" s="61" t="s">
        <v>6</v>
      </c>
      <c r="S40" s="44">
        <v>13144</v>
      </c>
      <c r="T40" s="44">
        <v>19398</v>
      </c>
      <c r="U40" s="44">
        <v>10186</v>
      </c>
      <c r="V40" s="44">
        <v>14400</v>
      </c>
      <c r="W40" s="44">
        <v>15145</v>
      </c>
      <c r="X40" s="44">
        <v>13524</v>
      </c>
      <c r="Y40" s="40">
        <v>27211</v>
      </c>
    </row>
    <row r="41" spans="1:25" x14ac:dyDescent="0.25">
      <c r="A41" s="19"/>
      <c r="B41" s="63"/>
      <c r="C41" s="63"/>
      <c r="D41" s="61" t="s">
        <v>41</v>
      </c>
      <c r="E41" s="57">
        <v>0.51210308407344984</v>
      </c>
      <c r="F41" s="57">
        <v>0.61837949939983206</v>
      </c>
      <c r="G41" s="57">
        <v>0.36616088744032915</v>
      </c>
      <c r="H41" s="57">
        <v>0.54846584041922208</v>
      </c>
      <c r="I41" s="57">
        <v>0.40038357442139072</v>
      </c>
      <c r="J41" s="57">
        <v>0.40940335292118413</v>
      </c>
      <c r="K41" s="39">
        <v>0.8273864805858282</v>
      </c>
      <c r="O41" s="19"/>
      <c r="P41" s="63"/>
      <c r="Q41" s="63"/>
      <c r="R41" s="61" t="s">
        <v>41</v>
      </c>
      <c r="S41" s="44">
        <v>1349.6305343893573</v>
      </c>
      <c r="T41" s="44">
        <v>1555.6868418804613</v>
      </c>
      <c r="U41" s="44">
        <v>963.38233589173944</v>
      </c>
      <c r="V41" s="44">
        <v>1602.5126922955253</v>
      </c>
      <c r="W41" s="44">
        <v>1132.1042527292352</v>
      </c>
      <c r="X41" s="44">
        <v>1139.898371005645</v>
      </c>
      <c r="Y41" s="40">
        <v>2213.2660112874237</v>
      </c>
    </row>
    <row r="42" spans="1:25" x14ac:dyDescent="0.25">
      <c r="A42" s="19"/>
      <c r="B42" s="63"/>
      <c r="C42" s="63" t="s">
        <v>21</v>
      </c>
      <c r="D42" s="61" t="s">
        <v>6</v>
      </c>
      <c r="E42" s="57">
        <v>9.5735572296153713</v>
      </c>
      <c r="F42" s="57">
        <v>11.911228839198076</v>
      </c>
      <c r="G42" s="57">
        <v>8.021823905698005</v>
      </c>
      <c r="H42" s="57">
        <v>7.9484344518989767</v>
      </c>
      <c r="I42" s="57">
        <v>8.8898781429674756</v>
      </c>
      <c r="J42" s="57">
        <v>7.9668447379673086</v>
      </c>
      <c r="K42" s="39">
        <v>14.682665424044735</v>
      </c>
      <c r="O42" s="19"/>
      <c r="P42" s="63"/>
      <c r="Q42" s="63" t="s">
        <v>21</v>
      </c>
      <c r="R42" s="61" t="s">
        <v>6</v>
      </c>
      <c r="S42" s="44">
        <v>14424</v>
      </c>
      <c r="T42" s="44">
        <v>17717</v>
      </c>
      <c r="U42" s="44">
        <v>13556</v>
      </c>
      <c r="V42" s="44">
        <v>13731</v>
      </c>
      <c r="W42" s="44">
        <v>16575</v>
      </c>
      <c r="X42" s="44">
        <v>15465</v>
      </c>
      <c r="Y42" s="40">
        <v>31509</v>
      </c>
    </row>
    <row r="43" spans="1:25" x14ac:dyDescent="0.25">
      <c r="A43" s="19"/>
      <c r="B43" s="63"/>
      <c r="C43" s="64"/>
      <c r="D43" s="61" t="s">
        <v>41</v>
      </c>
      <c r="E43" s="57">
        <v>0.8934580045159618</v>
      </c>
      <c r="F43" s="57">
        <v>0.85734290204066088</v>
      </c>
      <c r="G43" s="57">
        <v>0.96596091172537102</v>
      </c>
      <c r="H43" s="57">
        <v>0.74956944361534261</v>
      </c>
      <c r="I43" s="57">
        <v>0.73513857408330074</v>
      </c>
      <c r="J43" s="57">
        <v>0.81640350293756203</v>
      </c>
      <c r="K43" s="39">
        <v>1.442480103693752</v>
      </c>
      <c r="O43" s="19"/>
      <c r="P43" s="63"/>
      <c r="Q43" s="64"/>
      <c r="R43" s="61" t="s">
        <v>41</v>
      </c>
      <c r="S43" s="44">
        <v>1323.1433526111252</v>
      </c>
      <c r="T43" s="44">
        <v>1540.8711249840223</v>
      </c>
      <c r="U43" s="44">
        <v>1869.0722450303672</v>
      </c>
      <c r="V43" s="44">
        <v>1362.8443094883444</v>
      </c>
      <c r="W43" s="44">
        <v>1537.6024174947543</v>
      </c>
      <c r="X43" s="44">
        <v>1764.5716707962072</v>
      </c>
      <c r="Y43" s="40">
        <v>3531.4258439425844</v>
      </c>
    </row>
    <row r="44" spans="1:25" x14ac:dyDescent="0.25">
      <c r="A44" s="19"/>
      <c r="B44" s="63" t="s">
        <v>33</v>
      </c>
      <c r="C44" s="63" t="s">
        <v>19</v>
      </c>
      <c r="D44" s="61" t="s">
        <v>6</v>
      </c>
      <c r="E44" s="46" t="s">
        <v>34</v>
      </c>
      <c r="F44" s="46" t="s">
        <v>34</v>
      </c>
      <c r="G44" s="46" t="s">
        <v>34</v>
      </c>
      <c r="H44" s="46" t="s">
        <v>34</v>
      </c>
      <c r="I44" s="46" t="s">
        <v>34</v>
      </c>
      <c r="J44" s="57">
        <v>6.2997420859543238</v>
      </c>
      <c r="K44" s="39">
        <v>12.809619444873576</v>
      </c>
      <c r="O44" s="19"/>
      <c r="P44" s="63" t="s">
        <v>33</v>
      </c>
      <c r="Q44" s="63" t="s">
        <v>19</v>
      </c>
      <c r="R44" s="61" t="s">
        <v>6</v>
      </c>
      <c r="S44" s="46" t="s">
        <v>34</v>
      </c>
      <c r="T44" s="46" t="s">
        <v>34</v>
      </c>
      <c r="U44" s="46" t="s">
        <v>34</v>
      </c>
      <c r="V44" s="46" t="s">
        <v>34</v>
      </c>
      <c r="W44" s="46" t="s">
        <v>34</v>
      </c>
      <c r="X44" s="44">
        <v>7401</v>
      </c>
      <c r="Y44" s="40">
        <v>14925</v>
      </c>
    </row>
    <row r="45" spans="1:25" x14ac:dyDescent="0.25">
      <c r="A45" s="19"/>
      <c r="B45" s="63"/>
      <c r="C45" s="64"/>
      <c r="D45" s="61" t="s">
        <v>41</v>
      </c>
      <c r="J45" s="57">
        <v>0.57225972333538144</v>
      </c>
      <c r="K45" s="39">
        <v>1.0295615279587489</v>
      </c>
      <c r="O45" s="19"/>
      <c r="P45" s="63"/>
      <c r="Q45" s="64"/>
      <c r="R45" s="61" t="s">
        <v>41</v>
      </c>
      <c r="S45" s="85"/>
      <c r="T45" s="85"/>
      <c r="U45" s="85"/>
      <c r="V45" s="85"/>
      <c r="W45" s="85"/>
      <c r="X45" s="44">
        <v>762.31625108393609</v>
      </c>
      <c r="Y45" s="40">
        <v>1234.9990938882352</v>
      </c>
    </row>
    <row r="46" spans="1:25" x14ac:dyDescent="0.25">
      <c r="A46" s="19"/>
      <c r="B46" s="63"/>
      <c r="C46" s="63" t="s">
        <v>21</v>
      </c>
      <c r="D46" s="61" t="s">
        <v>6</v>
      </c>
      <c r="E46" s="46" t="s">
        <v>34</v>
      </c>
      <c r="F46" s="46" t="s">
        <v>34</v>
      </c>
      <c r="G46" s="46" t="s">
        <v>34</v>
      </c>
      <c r="H46" s="46" t="s">
        <v>34</v>
      </c>
      <c r="I46" s="46" t="s">
        <v>34</v>
      </c>
      <c r="J46" s="57">
        <v>8.873727976477614</v>
      </c>
      <c r="K46" s="39">
        <v>19.056366409494228</v>
      </c>
      <c r="O46" s="19"/>
      <c r="P46" s="63"/>
      <c r="Q46" s="63" t="s">
        <v>21</v>
      </c>
      <c r="R46" s="61" t="s">
        <v>6</v>
      </c>
      <c r="S46" s="46" t="s">
        <v>34</v>
      </c>
      <c r="T46" s="46" t="s">
        <v>34</v>
      </c>
      <c r="U46" s="46" t="s">
        <v>34</v>
      </c>
      <c r="V46" s="46" t="s">
        <v>34</v>
      </c>
      <c r="W46" s="46" t="s">
        <v>34</v>
      </c>
      <c r="X46" s="44">
        <v>7726</v>
      </c>
      <c r="Y46" s="40">
        <v>17117</v>
      </c>
    </row>
    <row r="47" spans="1:25" x14ac:dyDescent="0.25">
      <c r="A47" s="19"/>
      <c r="B47" s="63"/>
      <c r="C47" s="64"/>
      <c r="D47" s="61" t="s">
        <v>41</v>
      </c>
      <c r="J47" s="57">
        <v>1.0436204496810855</v>
      </c>
      <c r="K47" s="39">
        <v>1.5925139176013605</v>
      </c>
      <c r="O47" s="19"/>
      <c r="P47" s="63"/>
      <c r="Q47" s="64"/>
      <c r="R47" s="61" t="s">
        <v>41</v>
      </c>
      <c r="S47" s="85"/>
      <c r="T47" s="85"/>
      <c r="U47" s="85"/>
      <c r="V47" s="85"/>
      <c r="W47" s="85"/>
      <c r="X47" s="44">
        <v>975.01452980626561</v>
      </c>
      <c r="Y47" s="40">
        <v>1874.8624203493162</v>
      </c>
    </row>
    <row r="48" spans="1:25" x14ac:dyDescent="0.25">
      <c r="A48" s="19"/>
      <c r="B48" s="63" t="s">
        <v>35</v>
      </c>
      <c r="C48" s="63" t="s">
        <v>19</v>
      </c>
      <c r="D48" s="61" t="s">
        <v>6</v>
      </c>
      <c r="E48" s="57">
        <v>8.1551328441719431</v>
      </c>
      <c r="F48" s="57">
        <v>11.138968333560319</v>
      </c>
      <c r="G48" s="57">
        <v>9.6033316677617471</v>
      </c>
      <c r="H48" s="57">
        <v>8.7203664558220311</v>
      </c>
      <c r="I48" s="57">
        <v>10.168670954168361</v>
      </c>
      <c r="J48" s="57">
        <v>10.298633662153055</v>
      </c>
      <c r="K48" s="39">
        <v>11.173707137393606</v>
      </c>
      <c r="O48" s="19"/>
      <c r="P48" s="63" t="s">
        <v>35</v>
      </c>
      <c r="Q48" s="63" t="s">
        <v>19</v>
      </c>
      <c r="R48" s="61" t="s">
        <v>6</v>
      </c>
      <c r="S48" s="44">
        <v>38945</v>
      </c>
      <c r="T48" s="44">
        <v>53981</v>
      </c>
      <c r="U48" s="44">
        <v>48817</v>
      </c>
      <c r="V48" s="44">
        <v>42986</v>
      </c>
      <c r="W48" s="44">
        <v>51039</v>
      </c>
      <c r="X48" s="44">
        <v>42021</v>
      </c>
      <c r="Y48" s="40">
        <v>41195</v>
      </c>
    </row>
    <row r="49" spans="1:25" x14ac:dyDescent="0.25">
      <c r="A49" s="19"/>
      <c r="B49" s="63"/>
      <c r="C49" s="63"/>
      <c r="D49" s="61" t="s">
        <v>41</v>
      </c>
      <c r="E49" s="57">
        <v>0.47108089697024297</v>
      </c>
      <c r="F49" s="57">
        <v>0.58239602064273055</v>
      </c>
      <c r="G49" s="57">
        <v>1.7436622585759869</v>
      </c>
      <c r="H49" s="57">
        <v>0.50890688154045405</v>
      </c>
      <c r="I49" s="57">
        <v>0.42004375719316195</v>
      </c>
      <c r="J49" s="57">
        <v>0.49275340683265112</v>
      </c>
      <c r="K49" s="39">
        <v>0.72132795097537461</v>
      </c>
      <c r="O49" s="19"/>
      <c r="P49" s="63"/>
      <c r="Q49" s="63"/>
      <c r="R49" s="61" t="s">
        <v>41</v>
      </c>
      <c r="S49" s="44">
        <v>2450.5077110126485</v>
      </c>
      <c r="T49" s="44">
        <v>3035.3049334114021</v>
      </c>
      <c r="U49" s="44">
        <v>9955.4361283853486</v>
      </c>
      <c r="V49" s="44">
        <v>2657.9609337653324</v>
      </c>
      <c r="W49" s="44">
        <v>2534.6210927166489</v>
      </c>
      <c r="X49" s="44">
        <v>2237.8246484608271</v>
      </c>
      <c r="Y49" s="40">
        <v>2547.924034669576</v>
      </c>
    </row>
    <row r="50" spans="1:25" x14ac:dyDescent="0.25">
      <c r="A50" s="19"/>
      <c r="B50" s="63"/>
      <c r="C50" s="63" t="s">
        <v>21</v>
      </c>
      <c r="D50" s="61" t="s">
        <v>6</v>
      </c>
      <c r="E50" s="57">
        <v>12.841232088020135</v>
      </c>
      <c r="F50" s="57">
        <v>14.87762946306005</v>
      </c>
      <c r="G50" s="57">
        <v>17.715120340382295</v>
      </c>
      <c r="H50" s="57">
        <v>11.578536192728016</v>
      </c>
      <c r="I50" s="57">
        <v>10.301047013158003</v>
      </c>
      <c r="J50" s="57">
        <v>11.093877632009736</v>
      </c>
      <c r="K50" s="39">
        <v>13.590283451700081</v>
      </c>
      <c r="O50" s="19"/>
      <c r="P50" s="63"/>
      <c r="Q50" s="63" t="s">
        <v>21</v>
      </c>
      <c r="R50" s="61" t="s">
        <v>6</v>
      </c>
      <c r="S50" s="44">
        <v>37091</v>
      </c>
      <c r="T50" s="44">
        <v>45519</v>
      </c>
      <c r="U50" s="44">
        <v>55792</v>
      </c>
      <c r="V50" s="44">
        <v>39127</v>
      </c>
      <c r="W50" s="44">
        <v>37711</v>
      </c>
      <c r="X50" s="44">
        <v>33546</v>
      </c>
      <c r="Y50" s="40">
        <v>43247</v>
      </c>
    </row>
    <row r="51" spans="1:25" x14ac:dyDescent="0.25">
      <c r="A51" s="19"/>
      <c r="B51" s="63"/>
      <c r="C51" s="64"/>
      <c r="D51" s="61" t="s">
        <v>41</v>
      </c>
      <c r="E51" s="57">
        <v>0.72761909185785667</v>
      </c>
      <c r="F51" s="57">
        <v>0.82332298899289202</v>
      </c>
      <c r="G51" s="57">
        <v>3.8599388253754476</v>
      </c>
      <c r="H51" s="57">
        <v>0.65921032389074941</v>
      </c>
      <c r="I51" s="57">
        <v>0.46518063180818991</v>
      </c>
      <c r="J51" s="57">
        <v>0.60255822129207715</v>
      </c>
      <c r="K51" s="39">
        <v>0.6806741293587566</v>
      </c>
      <c r="O51" s="19"/>
      <c r="P51" s="63"/>
      <c r="Q51" s="64"/>
      <c r="R51" s="61" t="s">
        <v>41</v>
      </c>
      <c r="S51" s="44">
        <v>2260.5034536148601</v>
      </c>
      <c r="T51" s="44">
        <v>2868.3737141624324</v>
      </c>
      <c r="U51" s="44">
        <v>15565.149763765648</v>
      </c>
      <c r="V51" s="44">
        <v>2839.5287785640808</v>
      </c>
      <c r="W51" s="44">
        <v>2083.0582085545825</v>
      </c>
      <c r="X51" s="44">
        <v>1997.9117293152885</v>
      </c>
      <c r="Y51" s="40">
        <v>2490.6442123824095</v>
      </c>
    </row>
    <row r="52" spans="1:25" x14ac:dyDescent="0.25">
      <c r="A52" s="19"/>
      <c r="B52" s="63" t="s">
        <v>36</v>
      </c>
      <c r="C52" s="63" t="s">
        <v>19</v>
      </c>
      <c r="D52" s="61" t="s">
        <v>6</v>
      </c>
      <c r="E52" s="57">
        <v>5.9669128432760621</v>
      </c>
      <c r="F52" s="57">
        <v>11.997778024663926</v>
      </c>
      <c r="G52" s="57">
        <v>9.1546488555027992</v>
      </c>
      <c r="H52" s="57">
        <v>7.1377440164390018</v>
      </c>
      <c r="I52" s="57">
        <v>6.3619585278471389</v>
      </c>
      <c r="J52" s="57">
        <v>7.4994814313278093</v>
      </c>
      <c r="K52" s="39">
        <v>14.227128336890567</v>
      </c>
      <c r="O52" s="19"/>
      <c r="P52" s="63" t="s">
        <v>36</v>
      </c>
      <c r="Q52" s="63" t="s">
        <v>19</v>
      </c>
      <c r="R52" s="61" t="s">
        <v>6</v>
      </c>
      <c r="S52" s="44">
        <v>14034</v>
      </c>
      <c r="T52" s="44">
        <v>26998</v>
      </c>
      <c r="U52" s="44">
        <v>20669</v>
      </c>
      <c r="V52" s="44">
        <v>16951</v>
      </c>
      <c r="W52" s="44">
        <v>15236</v>
      </c>
      <c r="X52" s="44">
        <v>19162</v>
      </c>
      <c r="Y52" s="40">
        <v>31396</v>
      </c>
    </row>
    <row r="53" spans="1:25" x14ac:dyDescent="0.25">
      <c r="A53" s="19"/>
      <c r="B53" s="63"/>
      <c r="C53" s="64"/>
      <c r="D53" s="61" t="s">
        <v>41</v>
      </c>
      <c r="E53" s="57">
        <v>0.42437634125558965</v>
      </c>
      <c r="F53" s="57">
        <v>0.66741764013519655</v>
      </c>
      <c r="G53" s="57">
        <v>0.81203951322646517</v>
      </c>
      <c r="H53" s="57">
        <v>0.54085088039273921</v>
      </c>
      <c r="I53" s="57">
        <v>0.45263609729083998</v>
      </c>
      <c r="J53" s="57">
        <v>0.44744976345944609</v>
      </c>
      <c r="K53" s="39">
        <v>0.83150490562198598</v>
      </c>
      <c r="O53" s="19"/>
      <c r="P53" s="63"/>
      <c r="Q53" s="64"/>
      <c r="R53" s="61" t="s">
        <v>41</v>
      </c>
      <c r="S53" s="44">
        <v>999.86295708471448</v>
      </c>
      <c r="T53" s="44">
        <v>2051.4202171485986</v>
      </c>
      <c r="U53" s="44">
        <v>2079.9856742243087</v>
      </c>
      <c r="V53" s="44">
        <v>1683.0181704024358</v>
      </c>
      <c r="W53" s="44">
        <v>1231.0675110109389</v>
      </c>
      <c r="X53" s="44">
        <v>1197.8381916324649</v>
      </c>
      <c r="Y53" s="40">
        <v>1881.9204729920621</v>
      </c>
    </row>
    <row r="54" spans="1:25" x14ac:dyDescent="0.25">
      <c r="A54" s="19"/>
      <c r="B54" s="63"/>
      <c r="C54" s="63" t="s">
        <v>21</v>
      </c>
      <c r="D54" s="61" t="s">
        <v>6</v>
      </c>
      <c r="E54" s="57">
        <v>10.257853584812548</v>
      </c>
      <c r="F54" s="57">
        <v>15.248578686343292</v>
      </c>
      <c r="G54" s="57">
        <v>16.411935260790397</v>
      </c>
      <c r="H54" s="57">
        <v>9.5814760255846139</v>
      </c>
      <c r="I54" s="57">
        <v>9.7068913853097119</v>
      </c>
      <c r="J54" s="57">
        <v>9.8039767292695821</v>
      </c>
      <c r="K54" s="39">
        <v>15.181267128059824</v>
      </c>
      <c r="O54" s="19"/>
      <c r="P54" s="63"/>
      <c r="Q54" s="63" t="s">
        <v>21</v>
      </c>
      <c r="R54" s="61" t="s">
        <v>6</v>
      </c>
      <c r="S54" s="44">
        <v>13303</v>
      </c>
      <c r="T54" s="44">
        <v>18909</v>
      </c>
      <c r="U54" s="44">
        <v>25868</v>
      </c>
      <c r="V54" s="44">
        <v>15025</v>
      </c>
      <c r="W54" s="44">
        <v>15873</v>
      </c>
      <c r="X54" s="44">
        <v>17425</v>
      </c>
      <c r="Y54" s="40">
        <v>26147</v>
      </c>
    </row>
    <row r="55" spans="1:25" x14ac:dyDescent="0.25">
      <c r="A55" s="19"/>
      <c r="B55" s="63"/>
      <c r="C55" s="64"/>
      <c r="D55" s="61" t="s">
        <v>41</v>
      </c>
      <c r="E55" s="57">
        <v>0.9536495576730909</v>
      </c>
      <c r="F55" s="57">
        <v>1.053560213326409</v>
      </c>
      <c r="G55" s="57">
        <v>1.839736135705947</v>
      </c>
      <c r="H55" s="57">
        <v>0.74472339286696754</v>
      </c>
      <c r="I55" s="57">
        <v>0.69962362638326414</v>
      </c>
      <c r="J55" s="57">
        <v>0.66207006000975532</v>
      </c>
      <c r="K55" s="39">
        <v>0.788830129013259</v>
      </c>
      <c r="O55" s="19"/>
      <c r="P55" s="63"/>
      <c r="Q55" s="64"/>
      <c r="R55" s="61" t="s">
        <v>41</v>
      </c>
      <c r="S55" s="44">
        <v>1229.6786636940619</v>
      </c>
      <c r="T55" s="44">
        <v>1930.6540957309367</v>
      </c>
      <c r="U55" s="44">
        <v>5637.63201043354</v>
      </c>
      <c r="V55" s="44">
        <v>1165.6259436355172</v>
      </c>
      <c r="W55" s="44">
        <v>1338.7757072954546</v>
      </c>
      <c r="X55" s="44">
        <v>1193.083714581672</v>
      </c>
      <c r="Y55" s="40">
        <v>1935.7435141001904</v>
      </c>
    </row>
    <row r="56" spans="1:25" x14ac:dyDescent="0.25">
      <c r="A56" s="19"/>
      <c r="B56" s="63" t="s">
        <v>37</v>
      </c>
      <c r="C56" s="63" t="s">
        <v>19</v>
      </c>
      <c r="D56" s="61" t="s">
        <v>6</v>
      </c>
      <c r="E56" s="57">
        <v>6.6814539365669612</v>
      </c>
      <c r="F56" s="57">
        <v>8.7358469690077829</v>
      </c>
      <c r="G56" s="57">
        <v>8.7826327669179332</v>
      </c>
      <c r="H56" s="57">
        <v>7.1621029572836807</v>
      </c>
      <c r="I56" s="57">
        <v>6.219703917201624</v>
      </c>
      <c r="J56" s="57">
        <v>6.5747990395657165</v>
      </c>
      <c r="K56" s="39">
        <v>13.746651612760399</v>
      </c>
      <c r="O56" s="19"/>
      <c r="P56" s="63" t="s">
        <v>37</v>
      </c>
      <c r="Q56" s="63" t="s">
        <v>19</v>
      </c>
      <c r="R56" s="61" t="s">
        <v>6</v>
      </c>
      <c r="S56" s="44">
        <v>6145</v>
      </c>
      <c r="T56" s="44">
        <v>7106</v>
      </c>
      <c r="U56" s="44">
        <v>8249</v>
      </c>
      <c r="V56" s="44">
        <v>6539</v>
      </c>
      <c r="W56" s="44">
        <v>5697</v>
      </c>
      <c r="X56" s="44">
        <v>6298</v>
      </c>
      <c r="Y56" s="40">
        <v>12419</v>
      </c>
    </row>
    <row r="57" spans="1:25" x14ac:dyDescent="0.25">
      <c r="A57" s="19"/>
      <c r="B57" s="63"/>
      <c r="C57" s="63"/>
      <c r="D57" s="61" t="s">
        <v>41</v>
      </c>
      <c r="E57" s="57">
        <v>1.1277256053608482</v>
      </c>
      <c r="F57" s="57">
        <v>0.98953491592668075</v>
      </c>
      <c r="G57" s="57">
        <v>0.98262911417755405</v>
      </c>
      <c r="H57" s="57">
        <v>0.67819205974876584</v>
      </c>
      <c r="I57" s="57">
        <v>0.66635091103352928</v>
      </c>
      <c r="J57" s="57">
        <v>0.6863257598915099</v>
      </c>
      <c r="K57" s="39">
        <v>0.9797729776126749</v>
      </c>
      <c r="O57" s="19"/>
      <c r="P57" s="63"/>
      <c r="Q57" s="63"/>
      <c r="R57" s="61" t="s">
        <v>41</v>
      </c>
      <c r="S57" s="44">
        <v>1108.316694375329</v>
      </c>
      <c r="T57" s="44">
        <v>957.42657882792923</v>
      </c>
      <c r="U57" s="44">
        <v>1356.034809459444</v>
      </c>
      <c r="V57" s="44">
        <v>711.90956822712621</v>
      </c>
      <c r="W57" s="44">
        <v>636.66417102477703</v>
      </c>
      <c r="X57" s="44">
        <v>710.49699536541334</v>
      </c>
      <c r="Y57" s="40">
        <v>1085.9375749400456</v>
      </c>
    </row>
    <row r="58" spans="1:25" x14ac:dyDescent="0.25">
      <c r="A58" s="19"/>
      <c r="B58" s="63"/>
      <c r="C58" s="63" t="s">
        <v>21</v>
      </c>
      <c r="D58" s="61" t="s">
        <v>6</v>
      </c>
      <c r="E58" s="57">
        <v>10.783273190405435</v>
      </c>
      <c r="F58" s="57">
        <v>15.330101434885036</v>
      </c>
      <c r="G58" s="57">
        <v>12.77170974370066</v>
      </c>
      <c r="H58" s="57">
        <v>10.334532130012892</v>
      </c>
      <c r="I58" s="57">
        <v>9.3491450634307771</v>
      </c>
      <c r="J58" s="57">
        <v>8.4147202447490734</v>
      </c>
      <c r="K58" s="39">
        <v>13.771198298539206</v>
      </c>
      <c r="O58" s="19"/>
      <c r="P58" s="63"/>
      <c r="Q58" s="63" t="s">
        <v>21</v>
      </c>
      <c r="R58" s="61" t="s">
        <v>6</v>
      </c>
      <c r="S58" s="44">
        <v>5588</v>
      </c>
      <c r="T58" s="44">
        <v>7874</v>
      </c>
      <c r="U58" s="44">
        <v>7086</v>
      </c>
      <c r="V58" s="44">
        <v>6092</v>
      </c>
      <c r="W58" s="44">
        <v>6441</v>
      </c>
      <c r="X58" s="44">
        <v>5721</v>
      </c>
      <c r="Y58" s="40">
        <v>9842</v>
      </c>
    </row>
    <row r="59" spans="1:25" x14ac:dyDescent="0.25">
      <c r="A59" s="19"/>
      <c r="B59" s="63"/>
      <c r="C59" s="64"/>
      <c r="D59" s="61" t="s">
        <v>41</v>
      </c>
      <c r="E59" s="57">
        <v>1.7218904134029327</v>
      </c>
      <c r="F59" s="57">
        <v>2.0344373226694485</v>
      </c>
      <c r="G59" s="57">
        <v>0.91598838532531734</v>
      </c>
      <c r="H59" s="57">
        <v>0.80873661867760216</v>
      </c>
      <c r="I59" s="57">
        <v>0.73747286078242413</v>
      </c>
      <c r="J59" s="57">
        <v>0.80622794418082533</v>
      </c>
      <c r="K59" s="39">
        <v>1.0550703101898047</v>
      </c>
      <c r="O59" s="19"/>
      <c r="P59" s="63"/>
      <c r="Q59" s="64"/>
      <c r="R59" s="61" t="s">
        <v>41</v>
      </c>
      <c r="S59" s="44">
        <v>973.60470656097505</v>
      </c>
      <c r="T59" s="44">
        <v>1290.3251812082385</v>
      </c>
      <c r="U59" s="44">
        <v>588.03920384882315</v>
      </c>
      <c r="V59" s="44">
        <v>500.85460298706784</v>
      </c>
      <c r="W59" s="44">
        <v>659.41706579877541</v>
      </c>
      <c r="X59" s="44">
        <v>581.59555894099969</v>
      </c>
      <c r="Y59" s="40">
        <v>677.67703713986543</v>
      </c>
    </row>
    <row r="60" spans="1:25" x14ac:dyDescent="0.25">
      <c r="A60" s="19"/>
      <c r="B60" s="63" t="s">
        <v>38</v>
      </c>
      <c r="C60" s="63" t="s">
        <v>19</v>
      </c>
      <c r="D60" s="61" t="s">
        <v>6</v>
      </c>
      <c r="E60" s="57">
        <v>4.1647648938222579</v>
      </c>
      <c r="F60" s="57">
        <v>8.7270719293191199</v>
      </c>
      <c r="G60" s="57">
        <v>6.1771432275029392</v>
      </c>
      <c r="H60" s="57">
        <v>4.3579235611048546</v>
      </c>
      <c r="I60" s="57">
        <v>4.2250004539594341</v>
      </c>
      <c r="J60" s="57">
        <v>5.4550999402772655</v>
      </c>
      <c r="K60" s="39">
        <v>11.343400092698754</v>
      </c>
      <c r="O60" s="19"/>
      <c r="P60" s="63" t="s">
        <v>38</v>
      </c>
      <c r="Q60" s="63" t="s">
        <v>19</v>
      </c>
      <c r="R60" s="61" t="s">
        <v>6</v>
      </c>
      <c r="S60" s="44">
        <v>8851</v>
      </c>
      <c r="T60" s="44">
        <v>18175</v>
      </c>
      <c r="U60" s="44">
        <v>13343</v>
      </c>
      <c r="V60" s="44">
        <v>9326</v>
      </c>
      <c r="W60" s="44">
        <v>9307</v>
      </c>
      <c r="X60" s="44">
        <v>12879</v>
      </c>
      <c r="Y60" s="40">
        <v>23250</v>
      </c>
    </row>
    <row r="61" spans="1:25" x14ac:dyDescent="0.25">
      <c r="A61" s="19"/>
      <c r="B61" s="63"/>
      <c r="C61" s="64"/>
      <c r="D61" s="61" t="s">
        <v>41</v>
      </c>
      <c r="E61" s="57">
        <v>0.51548582995416137</v>
      </c>
      <c r="F61" s="57">
        <v>0.96172819225986728</v>
      </c>
      <c r="G61" s="57">
        <v>0.72641287270107835</v>
      </c>
      <c r="H61" s="57">
        <v>0.45641108998284163</v>
      </c>
      <c r="I61" s="57">
        <v>0.37371297117602592</v>
      </c>
      <c r="J61" s="57">
        <v>0.58469396069902146</v>
      </c>
      <c r="K61" s="39">
        <v>1.1750562362569132</v>
      </c>
      <c r="O61" s="19"/>
      <c r="P61" s="63"/>
      <c r="Q61" s="64"/>
      <c r="R61" s="61" t="s">
        <v>41</v>
      </c>
      <c r="S61" s="44">
        <v>1183.7850414191996</v>
      </c>
      <c r="T61" s="44">
        <v>2283.1485118977562</v>
      </c>
      <c r="U61" s="44">
        <v>1497.12611391973</v>
      </c>
      <c r="V61" s="44">
        <v>1039.3504921125234</v>
      </c>
      <c r="W61" s="44">
        <v>922.90221083947245</v>
      </c>
      <c r="X61" s="44">
        <v>1452.5111950372993</v>
      </c>
      <c r="Y61" s="40">
        <v>2823.1458930302088</v>
      </c>
    </row>
    <row r="62" spans="1:25" x14ac:dyDescent="0.25">
      <c r="A62" s="19"/>
      <c r="B62" s="63"/>
      <c r="C62" s="63" t="s">
        <v>21</v>
      </c>
      <c r="D62" s="61" t="s">
        <v>6</v>
      </c>
      <c r="E62" s="57">
        <v>6.5121412803532008</v>
      </c>
      <c r="F62" s="57">
        <v>13.327051221646363</v>
      </c>
      <c r="G62" s="57">
        <v>11.233288963481684</v>
      </c>
      <c r="H62" s="57">
        <v>7.8641417813381711</v>
      </c>
      <c r="I62" s="57">
        <v>6.6207367688381327</v>
      </c>
      <c r="J62" s="57">
        <v>7.9555210575215511</v>
      </c>
      <c r="K62" s="39">
        <v>10.557508971617066</v>
      </c>
      <c r="O62" s="19"/>
      <c r="P62" s="63"/>
      <c r="Q62" s="63" t="s">
        <v>21</v>
      </c>
      <c r="R62" s="61" t="s">
        <v>6</v>
      </c>
      <c r="S62" s="44">
        <v>8024</v>
      </c>
      <c r="T62" s="44">
        <v>17820</v>
      </c>
      <c r="U62" s="44">
        <v>15528</v>
      </c>
      <c r="V62" s="44">
        <v>11790</v>
      </c>
      <c r="W62" s="44">
        <v>10273</v>
      </c>
      <c r="X62" s="44">
        <v>13529</v>
      </c>
      <c r="Y62" s="40">
        <v>17475</v>
      </c>
    </row>
    <row r="63" spans="1:25" x14ac:dyDescent="0.25">
      <c r="A63" s="19"/>
      <c r="B63" s="63"/>
      <c r="C63" s="64"/>
      <c r="D63" s="61" t="s">
        <v>41</v>
      </c>
      <c r="E63" s="57">
        <v>0.88038290375856643</v>
      </c>
      <c r="F63" s="57">
        <v>1.3300842936425508</v>
      </c>
      <c r="G63" s="57">
        <v>1.3836407465055192</v>
      </c>
      <c r="H63" s="57">
        <v>0.709021553635659</v>
      </c>
      <c r="I63" s="57">
        <v>0.57959870082653109</v>
      </c>
      <c r="J63" s="57">
        <v>0.7156697794844662</v>
      </c>
      <c r="K63" s="39">
        <v>0.71753583657002584</v>
      </c>
      <c r="O63" s="19"/>
      <c r="P63" s="63"/>
      <c r="Q63" s="64"/>
      <c r="R63" s="61" t="s">
        <v>41</v>
      </c>
      <c r="S63" s="44">
        <v>1121.6503777181724</v>
      </c>
      <c r="T63" s="44">
        <v>2097.8978437231899</v>
      </c>
      <c r="U63" s="44">
        <v>1974.6215030714516</v>
      </c>
      <c r="V63" s="44">
        <v>1257.4640286438946</v>
      </c>
      <c r="W63" s="44">
        <v>1023.7979722156928</v>
      </c>
      <c r="X63" s="44">
        <v>1349.481551034557</v>
      </c>
      <c r="Y63" s="40">
        <v>1361.9049159174072</v>
      </c>
    </row>
    <row r="64" spans="1:25" x14ac:dyDescent="0.25">
      <c r="A64" s="19"/>
      <c r="B64" s="63" t="s">
        <v>39</v>
      </c>
      <c r="C64" s="63" t="s">
        <v>19</v>
      </c>
      <c r="D64" s="61" t="s">
        <v>6</v>
      </c>
      <c r="E64" s="57">
        <v>2.5031240237425805</v>
      </c>
      <c r="F64" s="57">
        <v>5.9801799749401985</v>
      </c>
      <c r="G64" s="57">
        <v>4.06871609403255</v>
      </c>
      <c r="H64" s="57">
        <v>3.8745045745823612</v>
      </c>
      <c r="I64" s="57">
        <v>4.3693196942617032</v>
      </c>
      <c r="J64" s="57">
        <v>3.6379976035148447</v>
      </c>
      <c r="K64" s="39">
        <v>10.76312141760012</v>
      </c>
      <c r="O64" s="19"/>
      <c r="P64" s="63" t="s">
        <v>39</v>
      </c>
      <c r="Q64" s="63" t="s">
        <v>19</v>
      </c>
      <c r="R64" s="61" t="s">
        <v>6</v>
      </c>
      <c r="S64" s="44">
        <v>641</v>
      </c>
      <c r="T64" s="44">
        <v>1575</v>
      </c>
      <c r="U64" s="44">
        <v>1080</v>
      </c>
      <c r="V64" s="44">
        <v>1046</v>
      </c>
      <c r="W64" s="44">
        <v>1149</v>
      </c>
      <c r="X64" s="44">
        <v>1093</v>
      </c>
      <c r="Y64" s="40">
        <v>2873</v>
      </c>
    </row>
    <row r="65" spans="1:25" x14ac:dyDescent="0.25">
      <c r="A65" s="19"/>
      <c r="B65" s="63"/>
      <c r="C65" s="63"/>
      <c r="D65" s="61" t="s">
        <v>41</v>
      </c>
      <c r="E65" s="57">
        <v>0.59975173735899501</v>
      </c>
      <c r="F65" s="57">
        <v>1.0571780318307775</v>
      </c>
      <c r="G65" s="57">
        <v>0.54234003327710456</v>
      </c>
      <c r="H65" s="57">
        <v>0.58110158351297414</v>
      </c>
      <c r="I65" s="57">
        <v>0.87324647164307745</v>
      </c>
      <c r="J65" s="57">
        <v>0.46877133260869741</v>
      </c>
      <c r="K65" s="39">
        <v>1.0376266400482272</v>
      </c>
      <c r="O65" s="19"/>
      <c r="P65" s="63"/>
      <c r="Q65" s="63"/>
      <c r="R65" s="61" t="s">
        <v>41</v>
      </c>
      <c r="S65" s="44">
        <v>159.11009465845413</v>
      </c>
      <c r="T65" s="44">
        <v>309.60164882051401</v>
      </c>
      <c r="U65" s="44">
        <v>135.87796812663274</v>
      </c>
      <c r="V65" s="44">
        <v>175.34767164113188</v>
      </c>
      <c r="W65" s="44">
        <v>229.76313890613523</v>
      </c>
      <c r="X65" s="44">
        <v>136.76434372410708</v>
      </c>
      <c r="Y65" s="40">
        <v>369.94507060259349</v>
      </c>
    </row>
    <row r="66" spans="1:25" x14ac:dyDescent="0.25">
      <c r="A66" s="19"/>
      <c r="B66" s="63"/>
      <c r="C66" s="63" t="s">
        <v>21</v>
      </c>
      <c r="D66" s="61" t="s">
        <v>6</v>
      </c>
      <c r="E66" s="57">
        <v>3.4889079059969719</v>
      </c>
      <c r="F66" s="57">
        <v>8.3758150563129803</v>
      </c>
      <c r="G66" s="57">
        <v>7.4786982855969617</v>
      </c>
      <c r="H66" s="57">
        <v>6.7550970277573077</v>
      </c>
      <c r="I66" s="57">
        <v>2.8201398338886023</v>
      </c>
      <c r="J66" s="57">
        <v>5.5657206076337182</v>
      </c>
      <c r="K66" s="39">
        <v>10.39508552156107</v>
      </c>
      <c r="O66" s="19"/>
      <c r="P66" s="63"/>
      <c r="Q66" s="63" t="s">
        <v>21</v>
      </c>
      <c r="R66" s="61" t="s">
        <v>6</v>
      </c>
      <c r="S66" s="44">
        <v>530</v>
      </c>
      <c r="T66" s="44">
        <v>1413</v>
      </c>
      <c r="U66" s="44">
        <v>1457</v>
      </c>
      <c r="V66" s="44">
        <v>1375</v>
      </c>
      <c r="W66" s="44">
        <v>601</v>
      </c>
      <c r="X66" s="44">
        <v>1308</v>
      </c>
      <c r="Y66" s="40">
        <v>2589</v>
      </c>
    </row>
    <row r="67" spans="1:25" x14ac:dyDescent="0.25">
      <c r="A67" s="19"/>
      <c r="B67" s="63"/>
      <c r="C67" s="64"/>
      <c r="D67" s="61" t="s">
        <v>41</v>
      </c>
      <c r="E67" s="57">
        <v>1.0238675960578525</v>
      </c>
      <c r="F67" s="57">
        <v>1.6320532567595365</v>
      </c>
      <c r="G67" s="57">
        <v>1.2438593193130405</v>
      </c>
      <c r="H67" s="57">
        <v>0.93096610863915952</v>
      </c>
      <c r="I67" s="57">
        <v>0.78591321878588205</v>
      </c>
      <c r="J67" s="57">
        <v>0.88996188731338188</v>
      </c>
      <c r="K67" s="39">
        <v>1.1117486836345118</v>
      </c>
      <c r="O67" s="19"/>
      <c r="P67" s="63"/>
      <c r="Q67" s="64"/>
      <c r="R67" s="61" t="s">
        <v>41</v>
      </c>
      <c r="S67" s="44">
        <v>156.92147465005931</v>
      </c>
      <c r="T67" s="44">
        <v>285.26289462111788</v>
      </c>
      <c r="U67" s="44">
        <v>284.08727141105402</v>
      </c>
      <c r="V67" s="44">
        <v>196.5319343441125</v>
      </c>
      <c r="W67" s="44">
        <v>166.92912667756133</v>
      </c>
      <c r="X67" s="44">
        <v>206.50253082733693</v>
      </c>
      <c r="Y67" s="40">
        <v>298.57633688450335</v>
      </c>
    </row>
    <row r="68" spans="1:25" x14ac:dyDescent="0.25">
      <c r="A68" s="19"/>
      <c r="B68" s="63" t="s">
        <v>40</v>
      </c>
      <c r="C68" s="63" t="s">
        <v>19</v>
      </c>
      <c r="D68" s="61" t="s">
        <v>6</v>
      </c>
      <c r="E68" s="57">
        <v>2.6431828431126925</v>
      </c>
      <c r="F68" s="57">
        <v>4.0310262529832936</v>
      </c>
      <c r="G68" s="57">
        <v>6.3123077278930451</v>
      </c>
      <c r="H68" s="57">
        <v>3.5365159502066472</v>
      </c>
      <c r="I68" s="57">
        <v>3.8135191505498671</v>
      </c>
      <c r="J68" s="57">
        <v>3.8187866746754144</v>
      </c>
      <c r="K68" s="39">
        <v>8.7626479730176587</v>
      </c>
      <c r="O68" s="19"/>
      <c r="P68" s="63" t="s">
        <v>40</v>
      </c>
      <c r="Q68" s="63" t="s">
        <v>19</v>
      </c>
      <c r="R68" s="61" t="s">
        <v>6</v>
      </c>
      <c r="S68" s="44">
        <v>1055</v>
      </c>
      <c r="T68" s="44">
        <v>1689</v>
      </c>
      <c r="U68" s="44">
        <v>2729</v>
      </c>
      <c r="V68" s="44">
        <v>1429</v>
      </c>
      <c r="W68" s="44">
        <v>1609</v>
      </c>
      <c r="X68" s="44">
        <v>1653</v>
      </c>
      <c r="Y68" s="40">
        <v>3975</v>
      </c>
    </row>
    <row r="69" spans="1:25" x14ac:dyDescent="0.25">
      <c r="A69" s="19"/>
      <c r="B69" s="63"/>
      <c r="C69" s="64"/>
      <c r="D69" s="61" t="s">
        <v>41</v>
      </c>
      <c r="E69" s="57">
        <v>0.86815674598352299</v>
      </c>
      <c r="F69" s="57">
        <v>0.79004017794724668</v>
      </c>
      <c r="G69" s="57">
        <v>1.3119623476644409</v>
      </c>
      <c r="H69" s="57">
        <v>0.59908067387744912</v>
      </c>
      <c r="I69" s="57">
        <v>0.5939526385096231</v>
      </c>
      <c r="J69" s="57">
        <v>0.47902037383964136</v>
      </c>
      <c r="K69" s="39">
        <v>0.89760523495810529</v>
      </c>
      <c r="O69" s="19"/>
      <c r="P69" s="63"/>
      <c r="Q69" s="64"/>
      <c r="R69" s="61" t="s">
        <v>41</v>
      </c>
      <c r="S69" s="44">
        <v>364.76417691695656</v>
      </c>
      <c r="T69" s="44">
        <v>601.40847309890069</v>
      </c>
      <c r="U69" s="44">
        <v>638.39594993145818</v>
      </c>
      <c r="V69" s="44">
        <v>254.54497623708124</v>
      </c>
      <c r="W69" s="44">
        <v>238.51643549239967</v>
      </c>
      <c r="X69" s="44">
        <v>209.00789458774034</v>
      </c>
      <c r="Y69" s="40">
        <v>443.35954012311697</v>
      </c>
    </row>
    <row r="70" spans="1:25" x14ac:dyDescent="0.25">
      <c r="A70" s="19"/>
      <c r="B70" s="63"/>
      <c r="C70" s="63" t="s">
        <v>21</v>
      </c>
      <c r="D70" s="61" t="s">
        <v>6</v>
      </c>
      <c r="E70" s="57">
        <v>7.9360220402540742</v>
      </c>
      <c r="F70" s="57">
        <v>14.678733031674208</v>
      </c>
      <c r="G70" s="57">
        <v>7.8447507371597061</v>
      </c>
      <c r="H70" s="57">
        <v>5.0221863654699472</v>
      </c>
      <c r="I70" s="57">
        <v>2.922703811951993</v>
      </c>
      <c r="J70" s="57">
        <v>7.5038724112213879</v>
      </c>
      <c r="K70" s="39">
        <v>13.172612260411576</v>
      </c>
      <c r="O70" s="19"/>
      <c r="P70" s="63"/>
      <c r="Q70" s="63" t="s">
        <v>21</v>
      </c>
      <c r="R70" s="61" t="s">
        <v>6</v>
      </c>
      <c r="S70" s="44">
        <v>2074</v>
      </c>
      <c r="T70" s="44">
        <v>4055</v>
      </c>
      <c r="U70" s="44">
        <v>2288</v>
      </c>
      <c r="V70" s="44">
        <v>1494</v>
      </c>
      <c r="W70" s="44">
        <v>940</v>
      </c>
      <c r="X70" s="44">
        <v>2616</v>
      </c>
      <c r="Y70" s="40">
        <v>4852</v>
      </c>
    </row>
    <row r="71" spans="1:25" x14ac:dyDescent="0.25">
      <c r="A71" s="10"/>
      <c r="B71" s="60"/>
      <c r="C71" s="62"/>
      <c r="D71" s="61" t="s">
        <v>41</v>
      </c>
      <c r="E71" s="57">
        <v>2.1773666071176425</v>
      </c>
      <c r="F71" s="57">
        <v>3.1449919874266001</v>
      </c>
      <c r="G71" s="57">
        <v>0.97591144928368734</v>
      </c>
      <c r="H71" s="57">
        <v>0.70644174968535145</v>
      </c>
      <c r="I71" s="57">
        <v>0.72107652580534976</v>
      </c>
      <c r="J71" s="57">
        <v>0.72068344664890882</v>
      </c>
      <c r="K71" s="39">
        <v>1.7666011603122918</v>
      </c>
      <c r="O71" s="10"/>
      <c r="P71" s="60"/>
      <c r="Q71" s="62"/>
      <c r="R71" s="61" t="s">
        <v>41</v>
      </c>
      <c r="S71" s="44">
        <v>596.41897625586614</v>
      </c>
      <c r="T71" s="44">
        <v>2210.81322507389</v>
      </c>
      <c r="U71" s="44">
        <v>279.42599894943362</v>
      </c>
      <c r="V71" s="44">
        <v>252.27107573436538</v>
      </c>
      <c r="W71" s="44">
        <v>234.47725902526238</v>
      </c>
      <c r="X71" s="44">
        <v>286.40233937592063</v>
      </c>
      <c r="Y71" s="40">
        <v>609.9942001711363</v>
      </c>
    </row>
    <row r="72" spans="1:25" x14ac:dyDescent="0.25">
      <c r="A72" s="30"/>
      <c r="B72" s="18" t="s">
        <v>20</v>
      </c>
      <c r="C72" s="18" t="s">
        <v>19</v>
      </c>
      <c r="D72" s="7" t="s">
        <v>6</v>
      </c>
      <c r="E72" s="57">
        <f>+'26'!K8</f>
        <v>5.9931268124024095</v>
      </c>
      <c r="F72" s="57">
        <f>+'26'!L8</f>
        <v>8.886543569728115</v>
      </c>
      <c r="G72" s="57">
        <f>+'26'!M8</f>
        <v>6.4006214040957632</v>
      </c>
      <c r="H72" s="57">
        <f>+'26'!N8</f>
        <v>6.2104741435832924</v>
      </c>
      <c r="I72" s="57">
        <f>+'26'!O8</f>
        <v>6.7748605935835666</v>
      </c>
      <c r="J72" s="57">
        <f>+'26'!P8</f>
        <v>7.1193279975964145</v>
      </c>
      <c r="K72" s="39">
        <f>+'26'!Q8</f>
        <v>11.389366433361719</v>
      </c>
      <c r="O72" s="30"/>
      <c r="P72" s="18" t="s">
        <v>20</v>
      </c>
      <c r="Q72" s="18" t="s">
        <v>19</v>
      </c>
      <c r="R72" s="7" t="s">
        <v>6</v>
      </c>
      <c r="S72" s="44">
        <f>+'26'!AE8</f>
        <v>257925</v>
      </c>
      <c r="T72" s="44">
        <f>+'26'!AF8</f>
        <v>384968</v>
      </c>
      <c r="U72" s="44">
        <f>+'26'!AG8</f>
        <v>281403</v>
      </c>
      <c r="V72" s="44">
        <f>+'26'!AH8</f>
        <v>279426</v>
      </c>
      <c r="W72" s="44">
        <f>+'26'!AI8</f>
        <v>311707</v>
      </c>
      <c r="X72" s="44">
        <f>+'26'!AJ8</f>
        <v>341218</v>
      </c>
      <c r="Y72" s="40">
        <f>+'26'!AK8</f>
        <v>534568</v>
      </c>
    </row>
    <row r="73" spans="1:25" x14ac:dyDescent="0.25">
      <c r="A73" s="30"/>
      <c r="C73" s="18"/>
      <c r="D73" s="7" t="s">
        <v>41</v>
      </c>
      <c r="E73" s="57">
        <f>+'26'!K9</f>
        <v>0.1665437618907703</v>
      </c>
      <c r="F73" s="57">
        <f>+'26'!L9</f>
        <v>0.22123954492771283</v>
      </c>
      <c r="G73" s="57">
        <f>+'26'!M9</f>
        <v>0.30202189451437084</v>
      </c>
      <c r="H73" s="57">
        <f>+'26'!N9</f>
        <v>0.21244785294479196</v>
      </c>
      <c r="I73" s="57">
        <f>+'26'!O9</f>
        <v>0.14852615330091251</v>
      </c>
      <c r="J73" s="57">
        <f>+'26'!P9</f>
        <v>0.15807817719187431</v>
      </c>
      <c r="K73" s="39">
        <f>+'26'!Q9</f>
        <v>0.23651767227635423</v>
      </c>
      <c r="O73" s="30"/>
      <c r="Q73" s="18"/>
      <c r="R73" s="7" t="s">
        <v>41</v>
      </c>
      <c r="S73" s="44">
        <f>+'26'!AE9</f>
        <v>7436.4084114635907</v>
      </c>
      <c r="T73" s="44">
        <f>+'26'!AF9</f>
        <v>10086.578213727458</v>
      </c>
      <c r="U73" s="44">
        <f>+'26'!AG9</f>
        <v>14717.912378280789</v>
      </c>
      <c r="V73" s="44">
        <f>+'26'!AH9</f>
        <v>10845.973097031145</v>
      </c>
      <c r="W73" s="44">
        <f>+'26'!AI9</f>
        <v>7469.6401523734075</v>
      </c>
      <c r="X73" s="44">
        <f>+'26'!AJ9</f>
        <v>7737.0739946996709</v>
      </c>
      <c r="Y73" s="40">
        <f>+'26'!AK9</f>
        <v>10879.305037814564</v>
      </c>
    </row>
    <row r="74" spans="1:25" x14ac:dyDescent="0.25">
      <c r="A74" s="30"/>
      <c r="C74" s="18" t="s">
        <v>21</v>
      </c>
      <c r="D74" s="7" t="s">
        <v>6</v>
      </c>
      <c r="E74" s="57">
        <f>+'26'!K10</f>
        <v>9.3569009614166347</v>
      </c>
      <c r="F74" s="57">
        <f>+'26'!L10</f>
        <v>12.234661093415149</v>
      </c>
      <c r="G74" s="57">
        <f>+'26'!M10</f>
        <v>9.6120832192293975</v>
      </c>
      <c r="H74" s="57">
        <f>+'26'!N10</f>
        <v>8.1572063156440429</v>
      </c>
      <c r="I74" s="57">
        <f>+'26'!O10</f>
        <v>8.3492471404394184</v>
      </c>
      <c r="J74" s="57">
        <f>+'26'!P10</f>
        <v>8.811476500989885</v>
      </c>
      <c r="K74" s="39">
        <f>+'26'!Q10</f>
        <v>13.930672566636856</v>
      </c>
      <c r="O74" s="30"/>
      <c r="Q74" s="18" t="s">
        <v>21</v>
      </c>
      <c r="R74" s="7" t="s">
        <v>6</v>
      </c>
      <c r="S74" s="44">
        <f>+'26'!AE10</f>
        <v>261432</v>
      </c>
      <c r="T74" s="44">
        <f>+'26'!AF10</f>
        <v>354986</v>
      </c>
      <c r="U74" s="44">
        <f>+'26'!AG10</f>
        <v>297647</v>
      </c>
      <c r="V74" s="44">
        <f>+'26'!AH10</f>
        <v>271595</v>
      </c>
      <c r="W74" s="44">
        <f>+'26'!AI10</f>
        <v>296692</v>
      </c>
      <c r="X74" s="44">
        <f>+'26'!AJ10</f>
        <v>330958</v>
      </c>
      <c r="Y74" s="40">
        <f>+'26'!AK10</f>
        <v>567178</v>
      </c>
    </row>
    <row r="75" spans="1:25" x14ac:dyDescent="0.25">
      <c r="A75" s="30"/>
      <c r="C75" s="18"/>
      <c r="D75" s="7" t="s">
        <v>41</v>
      </c>
      <c r="E75" s="57">
        <f>+'26'!K11</f>
        <v>0.25059875317641112</v>
      </c>
      <c r="F75" s="57">
        <f>+'26'!L11</f>
        <v>0.33330691933475315</v>
      </c>
      <c r="G75" s="57">
        <f>+'26'!M11</f>
        <v>0.55519164094985818</v>
      </c>
      <c r="H75" s="57">
        <f>+'26'!N11</f>
        <v>0.29909777137005972</v>
      </c>
      <c r="I75" s="57">
        <f>+'26'!O11</f>
        <v>0.18813678813002269</v>
      </c>
      <c r="J75" s="57">
        <f>+'26'!P11</f>
        <v>0.22568266788829264</v>
      </c>
      <c r="K75" s="39">
        <f>+'26'!Q11</f>
        <v>0.43650020333608824</v>
      </c>
      <c r="O75" s="30"/>
      <c r="Q75" s="18"/>
      <c r="R75" s="7" t="s">
        <v>41</v>
      </c>
      <c r="S75" s="44">
        <f>+'26'!AE11</f>
        <v>7207.6226224744014</v>
      </c>
      <c r="T75" s="44">
        <f>+'26'!AF11</f>
        <v>10976.242035009116</v>
      </c>
      <c r="U75" s="44">
        <f>+'26'!AG11</f>
        <v>21255.760194087921</v>
      </c>
      <c r="V75" s="44">
        <f>+'26'!AH11</f>
        <v>11267.470571691174</v>
      </c>
      <c r="W75" s="44">
        <f>+'26'!AI11</f>
        <v>7538.3509673209282</v>
      </c>
      <c r="X75" s="44">
        <f>+'26'!AJ11</f>
        <v>9341.8343388087669</v>
      </c>
      <c r="Y75" s="40">
        <f>+'26'!AK11</f>
        <v>22755.623435761296</v>
      </c>
    </row>
    <row r="76" spans="1:25" x14ac:dyDescent="0.25">
      <c r="A76" s="11"/>
      <c r="B76" s="25"/>
      <c r="C76" s="67"/>
      <c r="D76" s="12"/>
      <c r="E76" s="68"/>
      <c r="F76" s="68"/>
      <c r="G76" s="68"/>
      <c r="H76" s="68"/>
      <c r="I76" s="68"/>
      <c r="J76" s="68"/>
      <c r="K76" s="69"/>
      <c r="O76" s="11"/>
      <c r="P76" s="25"/>
      <c r="Q76" s="67"/>
      <c r="R76" s="12"/>
      <c r="S76" s="68"/>
      <c r="T76" s="68"/>
      <c r="U76" s="68"/>
      <c r="V76" s="68"/>
      <c r="W76" s="68"/>
      <c r="X76" s="68"/>
      <c r="Y76" s="69"/>
    </row>
    <row r="77" spans="1:25" x14ac:dyDescent="0.25">
      <c r="A77" s="174" t="s">
        <v>8</v>
      </c>
      <c r="B77" s="174"/>
      <c r="C77" s="174"/>
      <c r="D77" s="174"/>
      <c r="E77" s="174"/>
      <c r="F77" s="174"/>
      <c r="G77" s="174"/>
      <c r="H77" s="174"/>
      <c r="I77" s="174"/>
      <c r="J77" s="174"/>
      <c r="O77" s="174" t="s">
        <v>8</v>
      </c>
      <c r="P77" s="174"/>
      <c r="Q77" s="174"/>
      <c r="R77" s="174"/>
      <c r="S77" s="174"/>
      <c r="T77" s="174"/>
      <c r="U77" s="174"/>
      <c r="V77" s="174"/>
      <c r="W77" s="174"/>
      <c r="X77" s="174"/>
    </row>
    <row r="78" spans="1:25" ht="24" customHeight="1" x14ac:dyDescent="0.25">
      <c r="A78" s="174" t="s">
        <v>43</v>
      </c>
      <c r="B78" s="174"/>
      <c r="C78" s="174"/>
      <c r="D78" s="174"/>
      <c r="E78" s="174"/>
      <c r="F78" s="174"/>
      <c r="G78" s="174"/>
      <c r="H78" s="174"/>
      <c r="I78" s="174"/>
      <c r="J78" s="174"/>
      <c r="O78" s="174" t="s">
        <v>43</v>
      </c>
      <c r="P78" s="174"/>
      <c r="Q78" s="174"/>
      <c r="R78" s="174"/>
      <c r="S78" s="174"/>
      <c r="T78" s="174"/>
      <c r="U78" s="174"/>
      <c r="V78" s="174"/>
      <c r="W78" s="174"/>
      <c r="X78" s="174"/>
    </row>
    <row r="79" spans="1:25" ht="39.75" customHeight="1" x14ac:dyDescent="0.25">
      <c r="A79" s="172" t="s">
        <v>9</v>
      </c>
      <c r="B79" s="172"/>
      <c r="C79" s="172"/>
      <c r="D79" s="172"/>
      <c r="E79" s="172"/>
      <c r="F79" s="172"/>
      <c r="G79" s="172"/>
      <c r="H79" s="172"/>
      <c r="I79" s="172"/>
      <c r="J79" s="172"/>
      <c r="O79" s="172" t="s">
        <v>9</v>
      </c>
      <c r="P79" s="172"/>
      <c r="Q79" s="172"/>
      <c r="R79" s="172"/>
      <c r="S79" s="172"/>
      <c r="T79" s="172"/>
      <c r="U79" s="172"/>
      <c r="V79" s="172"/>
      <c r="W79" s="172"/>
      <c r="X79" s="172"/>
    </row>
    <row r="80" spans="1:25" ht="61.5" customHeight="1" x14ac:dyDescent="0.25">
      <c r="A80" s="172" t="s">
        <v>10</v>
      </c>
      <c r="B80" s="172"/>
      <c r="C80" s="172"/>
      <c r="D80" s="172"/>
      <c r="E80" s="172"/>
      <c r="F80" s="172"/>
      <c r="G80" s="172"/>
      <c r="H80" s="172"/>
      <c r="I80" s="172"/>
      <c r="J80" s="172"/>
      <c r="O80" s="172" t="s">
        <v>10</v>
      </c>
      <c r="P80" s="172"/>
      <c r="Q80" s="172"/>
      <c r="R80" s="172"/>
      <c r="S80" s="172"/>
      <c r="T80" s="172"/>
      <c r="U80" s="172"/>
      <c r="V80" s="172"/>
      <c r="W80" s="172"/>
      <c r="X80" s="172"/>
    </row>
    <row r="81" spans="1:24" x14ac:dyDescent="0.25">
      <c r="A81" s="174" t="s">
        <v>11</v>
      </c>
      <c r="B81" s="174"/>
      <c r="C81" s="174"/>
      <c r="D81" s="174"/>
      <c r="E81" s="174"/>
      <c r="F81" s="174"/>
      <c r="G81" s="174"/>
      <c r="H81" s="174"/>
      <c r="I81" s="174"/>
      <c r="J81" s="7"/>
      <c r="O81" s="174" t="s">
        <v>11</v>
      </c>
      <c r="P81" s="174"/>
      <c r="Q81" s="174"/>
      <c r="R81" s="174"/>
      <c r="S81" s="174"/>
      <c r="T81" s="174"/>
      <c r="U81" s="174"/>
      <c r="V81" s="174"/>
      <c r="W81" s="174"/>
      <c r="X81" s="7"/>
    </row>
  </sheetData>
  <mergeCells count="11">
    <mergeCell ref="A80:J80"/>
    <mergeCell ref="O80:X80"/>
    <mergeCell ref="A81:I81"/>
    <mergeCell ref="O81:W81"/>
    <mergeCell ref="O8:O9"/>
    <mergeCell ref="A77:J77"/>
    <mergeCell ref="O77:X77"/>
    <mergeCell ref="A78:J78"/>
    <mergeCell ref="O78:X78"/>
    <mergeCell ref="A79:J79"/>
    <mergeCell ref="O79:X79"/>
  </mergeCells>
  <hyperlinks>
    <hyperlink ref="A1" location="Indice!A1" display="Indice" xr:uid="{F72EEB06-CEC7-4C00-986E-FFBFC9DA6A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6AD44-13D1-4429-99F0-8591A9012533}">
  <dimension ref="A1:AK18"/>
  <sheetViews>
    <sheetView workbookViewId="0"/>
  </sheetViews>
  <sheetFormatPr baseColWidth="10" defaultRowHeight="15" x14ac:dyDescent="0.25"/>
  <cols>
    <col min="1" max="1" width="20" customWidth="1"/>
    <col min="3" max="3" width="14.7109375" customWidth="1"/>
    <col min="21" max="21" width="23" customWidth="1"/>
    <col min="22" max="22" width="9" customWidth="1"/>
    <col min="23" max="23" width="13.5703125" customWidth="1"/>
  </cols>
  <sheetData>
    <row r="1" spans="1:37" x14ac:dyDescent="0.25">
      <c r="A1" s="166" t="s">
        <v>278</v>
      </c>
    </row>
    <row r="3" spans="1:37" x14ac:dyDescent="0.25">
      <c r="A3" s="18" t="s">
        <v>99</v>
      </c>
      <c r="U3" s="18" t="s">
        <v>98</v>
      </c>
      <c r="V3" s="18"/>
    </row>
    <row r="4" spans="1:37" x14ac:dyDescent="0.25">
      <c r="A4" s="17" t="s">
        <v>14</v>
      </c>
      <c r="U4" s="7" t="s">
        <v>17</v>
      </c>
      <c r="V4" s="7"/>
    </row>
    <row r="6" spans="1:37" x14ac:dyDescent="0.25">
      <c r="A6" s="16"/>
      <c r="B6" s="3"/>
      <c r="C6" s="3"/>
      <c r="D6" s="3">
        <v>1990</v>
      </c>
      <c r="E6" s="3">
        <v>1992</v>
      </c>
      <c r="F6" s="3">
        <v>1994</v>
      </c>
      <c r="G6" s="3">
        <v>1996</v>
      </c>
      <c r="H6" s="3">
        <v>1998</v>
      </c>
      <c r="I6" s="3">
        <v>2000</v>
      </c>
      <c r="J6" s="3">
        <v>2003</v>
      </c>
      <c r="K6" s="3" t="s">
        <v>0</v>
      </c>
      <c r="L6" s="3" t="s">
        <v>1</v>
      </c>
      <c r="M6" s="3" t="s">
        <v>2</v>
      </c>
      <c r="N6" s="3" t="s">
        <v>3</v>
      </c>
      <c r="O6" s="3" t="s">
        <v>4</v>
      </c>
      <c r="P6" s="3" t="s">
        <v>5</v>
      </c>
      <c r="Q6" s="4">
        <v>2020</v>
      </c>
      <c r="U6" s="16"/>
      <c r="V6" s="3"/>
      <c r="W6" s="3"/>
      <c r="X6" s="3">
        <v>1990</v>
      </c>
      <c r="Y6" s="3">
        <v>1992</v>
      </c>
      <c r="Z6" s="3">
        <v>1994</v>
      </c>
      <c r="AA6" s="3">
        <v>1996</v>
      </c>
      <c r="AB6" s="3">
        <v>1998</v>
      </c>
      <c r="AC6" s="3">
        <v>2000</v>
      </c>
      <c r="AD6" s="3">
        <v>2003</v>
      </c>
      <c r="AE6" s="3" t="s">
        <v>0</v>
      </c>
      <c r="AF6" s="3" t="s">
        <v>1</v>
      </c>
      <c r="AG6" s="3" t="s">
        <v>2</v>
      </c>
      <c r="AH6" s="3" t="s">
        <v>3</v>
      </c>
      <c r="AI6" s="3" t="s">
        <v>4</v>
      </c>
      <c r="AJ6" s="3" t="s">
        <v>5</v>
      </c>
      <c r="AK6" s="4">
        <v>2020</v>
      </c>
    </row>
    <row r="7" spans="1:37" ht="15" customHeight="1" x14ac:dyDescent="0.25">
      <c r="A7" s="8"/>
      <c r="B7" s="6"/>
      <c r="D7" s="5"/>
      <c r="E7" s="5"/>
      <c r="F7" s="5"/>
      <c r="G7" s="5"/>
      <c r="H7" s="5"/>
      <c r="I7" s="5"/>
      <c r="J7" s="5"/>
      <c r="K7" s="5"/>
      <c r="L7" s="5"/>
      <c r="M7" s="5"/>
      <c r="N7" s="5"/>
      <c r="O7" s="5"/>
      <c r="P7" s="5"/>
      <c r="Q7" s="9"/>
      <c r="U7" s="30"/>
      <c r="V7" s="31"/>
      <c r="X7" s="5"/>
      <c r="Y7" s="5"/>
      <c r="Z7" s="5"/>
      <c r="AA7" s="5"/>
      <c r="AB7" s="5"/>
      <c r="AC7" s="5"/>
      <c r="AD7" s="5"/>
      <c r="AE7" s="5"/>
      <c r="AF7" s="5"/>
      <c r="AG7" s="5"/>
      <c r="AH7" s="5"/>
      <c r="AI7" s="5"/>
      <c r="AJ7" s="5"/>
      <c r="AK7" s="9"/>
    </row>
    <row r="8" spans="1:37" x14ac:dyDescent="0.25">
      <c r="A8" s="19" t="s">
        <v>12</v>
      </c>
      <c r="B8" s="26" t="s">
        <v>19</v>
      </c>
      <c r="C8" s="7" t="s">
        <v>6</v>
      </c>
      <c r="D8" s="27">
        <v>73.600924546505169</v>
      </c>
      <c r="E8" s="27">
        <v>75.834970444434617</v>
      </c>
      <c r="F8" s="27">
        <v>75.508819140675911</v>
      </c>
      <c r="G8" s="27">
        <v>74.663046028004345</v>
      </c>
      <c r="H8" s="27">
        <v>74.681035974391648</v>
      </c>
      <c r="I8" s="27">
        <v>73.353423745887611</v>
      </c>
      <c r="J8" s="27">
        <v>73.123145476163714</v>
      </c>
      <c r="K8" s="27">
        <v>72.627148305066157</v>
      </c>
      <c r="L8" s="27">
        <v>70.737382609415548</v>
      </c>
      <c r="M8" s="27">
        <v>70.125386854437778</v>
      </c>
      <c r="N8" s="27">
        <v>70.72161107963052</v>
      </c>
      <c r="O8" s="27">
        <v>70.991723894671566</v>
      </c>
      <c r="P8" s="27">
        <v>71.573115505661605</v>
      </c>
      <c r="Q8" s="28">
        <v>65.849551588663928</v>
      </c>
      <c r="U8" s="173" t="s">
        <v>18</v>
      </c>
      <c r="V8" s="31" t="s">
        <v>19</v>
      </c>
      <c r="W8" s="7" t="s">
        <v>6</v>
      </c>
      <c r="X8" s="29">
        <v>3238437</v>
      </c>
      <c r="Y8" s="29">
        <v>3464146</v>
      </c>
      <c r="Z8" s="29">
        <v>3603971</v>
      </c>
      <c r="AA8" s="29">
        <v>3701699</v>
      </c>
      <c r="AB8" s="29">
        <v>3798158</v>
      </c>
      <c r="AC8" s="29">
        <v>3862203</v>
      </c>
      <c r="AD8" s="29">
        <v>4091561</v>
      </c>
      <c r="AE8" s="29">
        <v>4303680</v>
      </c>
      <c r="AF8" s="29">
        <v>4332033</v>
      </c>
      <c r="AG8" s="29">
        <v>4396495</v>
      </c>
      <c r="AH8" s="29">
        <v>4499270</v>
      </c>
      <c r="AI8" s="29">
        <v>4600936</v>
      </c>
      <c r="AJ8" s="29">
        <v>4792840</v>
      </c>
      <c r="AK8" s="33">
        <v>4693571</v>
      </c>
    </row>
    <row r="9" spans="1:37" x14ac:dyDescent="0.25">
      <c r="A9" s="8"/>
      <c r="B9" s="26"/>
      <c r="C9" s="7" t="s">
        <v>7</v>
      </c>
      <c r="D9" s="27" t="s">
        <v>13</v>
      </c>
      <c r="E9" s="27" t="s">
        <v>13</v>
      </c>
      <c r="F9" s="27" t="s">
        <v>13</v>
      </c>
      <c r="G9" s="27" t="s">
        <v>13</v>
      </c>
      <c r="H9" s="27" t="s">
        <v>13</v>
      </c>
      <c r="I9" s="27" t="s">
        <v>13</v>
      </c>
      <c r="J9" s="27" t="s">
        <v>13</v>
      </c>
      <c r="K9" s="27">
        <v>0.2485146404093134</v>
      </c>
      <c r="L9" s="27">
        <v>0.3032614876178748</v>
      </c>
      <c r="M9" s="27">
        <v>0.42193448729261634</v>
      </c>
      <c r="N9" s="27">
        <v>0.27694782501181903</v>
      </c>
      <c r="O9" s="27">
        <v>0.23475762516352816</v>
      </c>
      <c r="P9" s="27">
        <v>0.24469964972575159</v>
      </c>
      <c r="Q9" s="28">
        <v>0.32340019367996636</v>
      </c>
      <c r="U9" s="173"/>
      <c r="V9" s="26"/>
      <c r="W9" s="7" t="s">
        <v>7</v>
      </c>
      <c r="X9" s="32" t="s">
        <v>13</v>
      </c>
      <c r="Y9" s="32" t="s">
        <v>13</v>
      </c>
      <c r="Z9" s="32" t="s">
        <v>13</v>
      </c>
      <c r="AA9" s="32" t="s">
        <v>13</v>
      </c>
      <c r="AB9" s="32" t="s">
        <v>13</v>
      </c>
      <c r="AC9" s="32" t="s">
        <v>13</v>
      </c>
      <c r="AD9" s="32" t="s">
        <v>13</v>
      </c>
      <c r="AE9" s="29">
        <v>39809.208162401927</v>
      </c>
      <c r="AF9" s="29">
        <v>50202.871281311687</v>
      </c>
      <c r="AG9" s="29">
        <v>127287.8663215272</v>
      </c>
      <c r="AH9" s="29">
        <v>85362.960404305166</v>
      </c>
      <c r="AI9" s="29">
        <v>47839.770313045374</v>
      </c>
      <c r="AJ9" s="29">
        <v>52103.992930717934</v>
      </c>
      <c r="AK9" s="33">
        <v>68072.183773591838</v>
      </c>
    </row>
    <row r="10" spans="1:37" x14ac:dyDescent="0.25">
      <c r="A10" s="8"/>
      <c r="B10" s="26" t="s">
        <v>21</v>
      </c>
      <c r="C10" s="7" t="s">
        <v>6</v>
      </c>
      <c r="D10" s="27">
        <v>32.537492442405281</v>
      </c>
      <c r="E10" s="27">
        <v>34.265809629504311</v>
      </c>
      <c r="F10" s="27">
        <v>35.503661425309517</v>
      </c>
      <c r="G10" s="27">
        <v>36.538590941485211</v>
      </c>
      <c r="H10" s="27">
        <v>38.80434055339623</v>
      </c>
      <c r="I10" s="27">
        <v>39.78543953691613</v>
      </c>
      <c r="J10" s="27">
        <v>42.179170564483343</v>
      </c>
      <c r="K10" s="27">
        <v>43.249874344808994</v>
      </c>
      <c r="L10" s="27">
        <v>42.343929003512756</v>
      </c>
      <c r="M10" s="27">
        <v>43.469243739049659</v>
      </c>
      <c r="N10" s="27">
        <v>45.577659334473722</v>
      </c>
      <c r="O10" s="27">
        <v>47.402120818970033</v>
      </c>
      <c r="P10" s="27">
        <v>48.881137637932511</v>
      </c>
      <c r="Q10" s="28">
        <v>46.660325235210756</v>
      </c>
      <c r="U10" s="8"/>
      <c r="V10" s="26" t="s">
        <v>21</v>
      </c>
      <c r="W10" s="7" t="s">
        <v>6</v>
      </c>
      <c r="X10" s="29">
        <v>1585416</v>
      </c>
      <c r="Y10" s="29">
        <v>1729662</v>
      </c>
      <c r="Z10" s="29">
        <v>1862150</v>
      </c>
      <c r="AA10" s="29">
        <v>1965679</v>
      </c>
      <c r="AB10" s="29">
        <v>2169047</v>
      </c>
      <c r="AC10" s="29">
        <v>2272119</v>
      </c>
      <c r="AD10" s="29">
        <v>2547047</v>
      </c>
      <c r="AE10" s="29">
        <v>2794002</v>
      </c>
      <c r="AF10" s="29">
        <v>2901478</v>
      </c>
      <c r="AG10" s="29">
        <v>3096592</v>
      </c>
      <c r="AH10" s="29">
        <v>3329510</v>
      </c>
      <c r="AI10" s="29">
        <v>3553518</v>
      </c>
      <c r="AJ10" s="29">
        <v>3755988</v>
      </c>
      <c r="AK10" s="33">
        <v>4071433</v>
      </c>
    </row>
    <row r="11" spans="1:37" x14ac:dyDescent="0.25">
      <c r="A11" s="8"/>
      <c r="B11" s="26"/>
      <c r="C11" s="7" t="s">
        <v>7</v>
      </c>
      <c r="D11" s="27" t="s">
        <v>13</v>
      </c>
      <c r="E11" s="27" t="s">
        <v>13</v>
      </c>
      <c r="F11" s="27" t="s">
        <v>13</v>
      </c>
      <c r="G11" s="27" t="s">
        <v>13</v>
      </c>
      <c r="H11" s="27" t="s">
        <v>13</v>
      </c>
      <c r="I11" s="27" t="s">
        <v>13</v>
      </c>
      <c r="J11" s="27" t="s">
        <v>13</v>
      </c>
      <c r="K11" s="27">
        <v>0.27234849779745057</v>
      </c>
      <c r="L11" s="27">
        <v>0.33208665223307582</v>
      </c>
      <c r="M11" s="27">
        <v>0.43125574179189191</v>
      </c>
      <c r="N11" s="27">
        <v>0.36056061332761946</v>
      </c>
      <c r="O11" s="27">
        <v>0.23288050227935733</v>
      </c>
      <c r="P11" s="27">
        <v>0.31037671825391466</v>
      </c>
      <c r="Q11" s="28">
        <v>0.26410325551130154</v>
      </c>
      <c r="U11" s="8"/>
      <c r="V11" s="26"/>
      <c r="W11" s="7" t="s">
        <v>7</v>
      </c>
      <c r="X11" s="32" t="s">
        <v>13</v>
      </c>
      <c r="Y11" s="32" t="s">
        <v>13</v>
      </c>
      <c r="Z11" s="32" t="s">
        <v>13</v>
      </c>
      <c r="AA11" s="32" t="s">
        <v>13</v>
      </c>
      <c r="AB11" s="32" t="s">
        <v>13</v>
      </c>
      <c r="AC11" s="32" t="s">
        <v>13</v>
      </c>
      <c r="AD11" s="32" t="s">
        <v>13</v>
      </c>
      <c r="AE11" s="29">
        <v>31490.334151266899</v>
      </c>
      <c r="AF11" s="29">
        <v>38819.067541144221</v>
      </c>
      <c r="AG11" s="29">
        <v>89167.060247408939</v>
      </c>
      <c r="AH11" s="29">
        <v>66173.06015081238</v>
      </c>
      <c r="AI11" s="29">
        <v>42569.596612087553</v>
      </c>
      <c r="AJ11" s="29">
        <v>48902.633732393202</v>
      </c>
      <c r="AK11" s="33">
        <v>59299.546812629225</v>
      </c>
    </row>
    <row r="12" spans="1:37" x14ac:dyDescent="0.25">
      <c r="A12" s="30"/>
      <c r="B12" s="18" t="s">
        <v>20</v>
      </c>
      <c r="C12" s="7" t="s">
        <v>6</v>
      </c>
      <c r="D12" s="21">
        <v>52.022787192815976</v>
      </c>
      <c r="E12" s="21">
        <v>54.01335970109146</v>
      </c>
      <c r="F12" s="21">
        <v>54.563726446330982</v>
      </c>
      <c r="G12" s="21">
        <v>54.822919849825979</v>
      </c>
      <c r="H12" s="21">
        <v>55.896037877983154</v>
      </c>
      <c r="I12" s="21">
        <v>55.887845341467838</v>
      </c>
      <c r="J12" s="21">
        <v>57.061755484492281</v>
      </c>
      <c r="K12" s="21">
        <v>57.304730710196317</v>
      </c>
      <c r="L12" s="21">
        <v>55.744116744733482</v>
      </c>
      <c r="M12" s="21">
        <v>55.947301583888319</v>
      </c>
      <c r="N12" s="21">
        <v>57.282019474385201</v>
      </c>
      <c r="O12" s="21">
        <v>58.339923097753278</v>
      </c>
      <c r="P12" s="21">
        <v>59.447999373589475</v>
      </c>
      <c r="Q12" s="22">
        <v>55.287835975163446</v>
      </c>
      <c r="U12" s="30"/>
      <c r="V12" s="18" t="s">
        <v>20</v>
      </c>
      <c r="W12" s="7" t="s">
        <v>6</v>
      </c>
      <c r="X12" s="23">
        <v>4823853</v>
      </c>
      <c r="Y12" s="23">
        <v>5193808</v>
      </c>
      <c r="Z12" s="23">
        <v>5466121</v>
      </c>
      <c r="AA12" s="23">
        <v>5667378</v>
      </c>
      <c r="AB12" s="23">
        <v>5967205</v>
      </c>
      <c r="AC12" s="23">
        <v>6134322</v>
      </c>
      <c r="AD12" s="23">
        <v>6638608</v>
      </c>
      <c r="AE12" s="23">
        <v>7097682</v>
      </c>
      <c r="AF12" s="23">
        <v>7233511</v>
      </c>
      <c r="AG12" s="23">
        <v>7493087</v>
      </c>
      <c r="AH12" s="23">
        <v>7828780</v>
      </c>
      <c r="AI12" s="23">
        <v>8154454</v>
      </c>
      <c r="AJ12" s="23">
        <v>8548828</v>
      </c>
      <c r="AK12" s="24">
        <v>8765004</v>
      </c>
    </row>
    <row r="13" spans="1:37" x14ac:dyDescent="0.25">
      <c r="A13" s="19"/>
      <c r="B13" s="18"/>
      <c r="C13" s="7" t="s">
        <v>7</v>
      </c>
      <c r="D13" s="20" t="s">
        <v>13</v>
      </c>
      <c r="E13" s="20" t="s">
        <v>13</v>
      </c>
      <c r="F13" s="20" t="s">
        <v>13</v>
      </c>
      <c r="G13" s="20" t="s">
        <v>13</v>
      </c>
      <c r="H13" s="20" t="s">
        <v>13</v>
      </c>
      <c r="I13" s="20" t="s">
        <v>13</v>
      </c>
      <c r="J13" s="20" t="s">
        <v>13</v>
      </c>
      <c r="K13" s="21">
        <v>0.19705062099972431</v>
      </c>
      <c r="L13" s="21">
        <v>0.25234770210171481</v>
      </c>
      <c r="M13" s="21">
        <v>0.33466511418649708</v>
      </c>
      <c r="N13" s="21">
        <v>0.26567858148387896</v>
      </c>
      <c r="O13" s="21">
        <v>0.18500545632898513</v>
      </c>
      <c r="P13" s="21">
        <v>0.24027513448044674</v>
      </c>
      <c r="Q13" s="22">
        <v>0.22710282258799297</v>
      </c>
      <c r="U13" s="30"/>
      <c r="W13" s="7" t="s">
        <v>7</v>
      </c>
      <c r="X13" s="32" t="s">
        <v>13</v>
      </c>
      <c r="Y13" s="32" t="s">
        <v>13</v>
      </c>
      <c r="Z13" s="32" t="s">
        <v>13</v>
      </c>
      <c r="AA13" s="32" t="s">
        <v>13</v>
      </c>
      <c r="AB13" s="32" t="s">
        <v>13</v>
      </c>
      <c r="AC13" s="32" t="s">
        <v>13</v>
      </c>
      <c r="AD13" s="32" t="s">
        <v>13</v>
      </c>
      <c r="AE13" s="23">
        <v>64638.965921641153</v>
      </c>
      <c r="AF13" s="23">
        <v>81555.149873698945</v>
      </c>
      <c r="AG13" s="23">
        <v>210525.0200939007</v>
      </c>
      <c r="AH13" s="23">
        <v>146319.35501520225</v>
      </c>
      <c r="AI13" s="23">
        <v>86279.461734243014</v>
      </c>
      <c r="AJ13" s="23">
        <v>96224.643964298404</v>
      </c>
      <c r="AK13" s="24">
        <v>121762.81773337071</v>
      </c>
    </row>
    <row r="14" spans="1:37" x14ac:dyDescent="0.25">
      <c r="A14" s="11"/>
      <c r="B14" s="25"/>
      <c r="C14" s="12"/>
      <c r="D14" s="13"/>
      <c r="E14" s="13"/>
      <c r="F14" s="13"/>
      <c r="G14" s="13"/>
      <c r="H14" s="13"/>
      <c r="I14" s="13"/>
      <c r="J14" s="13"/>
      <c r="K14" s="14"/>
      <c r="L14" s="14"/>
      <c r="M14" s="14"/>
      <c r="N14" s="14"/>
      <c r="O14" s="14"/>
      <c r="P14" s="14"/>
      <c r="Q14" s="15"/>
      <c r="U14" s="11"/>
      <c r="V14" s="25"/>
      <c r="W14" s="12"/>
      <c r="X14" s="13"/>
      <c r="Y14" s="13"/>
      <c r="Z14" s="13"/>
      <c r="AA14" s="13"/>
      <c r="AB14" s="13"/>
      <c r="AC14" s="13"/>
      <c r="AD14" s="13"/>
      <c r="AE14" s="14"/>
      <c r="AF14" s="14"/>
      <c r="AG14" s="14"/>
      <c r="AH14" s="14"/>
      <c r="AI14" s="14"/>
      <c r="AJ14" s="14"/>
      <c r="AK14" s="15"/>
    </row>
    <row r="15" spans="1:37" x14ac:dyDescent="0.25">
      <c r="A15" s="174" t="s">
        <v>8</v>
      </c>
      <c r="B15" s="174"/>
      <c r="C15" s="174"/>
      <c r="D15" s="174"/>
      <c r="E15" s="174"/>
      <c r="F15" s="174"/>
      <c r="G15" s="174"/>
      <c r="H15" s="174"/>
      <c r="I15" s="174"/>
      <c r="J15" s="174"/>
      <c r="U15" s="174" t="s">
        <v>8</v>
      </c>
      <c r="V15" s="174"/>
      <c r="W15" s="174"/>
      <c r="X15" s="174"/>
      <c r="Y15" s="174"/>
      <c r="Z15" s="174"/>
      <c r="AA15" s="174"/>
      <c r="AB15" s="174"/>
      <c r="AC15" s="174"/>
      <c r="AD15" s="174"/>
    </row>
    <row r="16" spans="1:37" ht="30.75" customHeight="1" x14ac:dyDescent="0.25">
      <c r="A16" s="172" t="s">
        <v>15</v>
      </c>
      <c r="B16" s="172"/>
      <c r="C16" s="172"/>
      <c r="D16" s="172"/>
      <c r="E16" s="172"/>
      <c r="F16" s="172"/>
      <c r="G16" s="172"/>
      <c r="H16" s="172"/>
      <c r="I16" s="172"/>
      <c r="J16" s="172"/>
      <c r="K16" s="172"/>
      <c r="L16" s="172"/>
      <c r="M16" s="172"/>
      <c r="N16" s="172"/>
      <c r="O16" s="172"/>
      <c r="P16" s="172"/>
      <c r="Q16" s="172"/>
      <c r="U16" s="172" t="s">
        <v>15</v>
      </c>
      <c r="V16" s="172"/>
      <c r="W16" s="172"/>
      <c r="X16" s="172"/>
      <c r="Y16" s="172"/>
      <c r="Z16" s="172"/>
      <c r="AA16" s="172"/>
      <c r="AB16" s="172"/>
      <c r="AC16" s="172"/>
      <c r="AD16" s="172"/>
      <c r="AE16" s="172"/>
      <c r="AF16" s="172"/>
      <c r="AG16" s="172"/>
      <c r="AH16" s="172"/>
      <c r="AI16" s="172"/>
      <c r="AJ16" s="172"/>
      <c r="AK16" s="172"/>
    </row>
    <row r="17" spans="1:37" ht="42.75" customHeight="1" x14ac:dyDescent="0.25">
      <c r="A17" s="172" t="s">
        <v>16</v>
      </c>
      <c r="B17" s="172"/>
      <c r="C17" s="172"/>
      <c r="D17" s="172"/>
      <c r="E17" s="172"/>
      <c r="F17" s="172"/>
      <c r="G17" s="172"/>
      <c r="H17" s="172"/>
      <c r="I17" s="172"/>
      <c r="J17" s="172"/>
      <c r="K17" s="172"/>
      <c r="L17" s="172"/>
      <c r="M17" s="172"/>
      <c r="N17" s="172"/>
      <c r="O17" s="172"/>
      <c r="P17" s="172"/>
      <c r="Q17" s="172"/>
      <c r="U17" s="172" t="s">
        <v>16</v>
      </c>
      <c r="V17" s="172"/>
      <c r="W17" s="172"/>
      <c r="X17" s="172"/>
      <c r="Y17" s="172"/>
      <c r="Z17" s="172"/>
      <c r="AA17" s="172"/>
      <c r="AB17" s="172"/>
      <c r="AC17" s="172"/>
      <c r="AD17" s="172"/>
      <c r="AE17" s="172"/>
      <c r="AF17" s="172"/>
      <c r="AG17" s="172"/>
      <c r="AH17" s="172"/>
      <c r="AI17" s="172"/>
      <c r="AJ17" s="172"/>
      <c r="AK17" s="172"/>
    </row>
    <row r="18" spans="1:37" x14ac:dyDescent="0.25">
      <c r="A18" s="172" t="s">
        <v>11</v>
      </c>
      <c r="B18" s="172"/>
      <c r="C18" s="172"/>
      <c r="D18" s="172"/>
      <c r="E18" s="172"/>
      <c r="F18" s="172"/>
      <c r="G18" s="172"/>
      <c r="H18" s="172"/>
      <c r="I18" s="172"/>
      <c r="J18" s="172"/>
      <c r="K18" s="172"/>
      <c r="L18" s="172"/>
      <c r="M18" s="172"/>
      <c r="N18" s="172"/>
      <c r="O18" s="172"/>
      <c r="P18" s="172"/>
      <c r="Q18" s="172"/>
      <c r="U18" s="172" t="s">
        <v>11</v>
      </c>
      <c r="V18" s="172"/>
      <c r="W18" s="172"/>
      <c r="X18" s="172"/>
      <c r="Y18" s="172"/>
      <c r="Z18" s="172"/>
      <c r="AA18" s="172"/>
      <c r="AB18" s="172"/>
      <c r="AC18" s="172"/>
      <c r="AD18" s="172"/>
      <c r="AE18" s="172"/>
      <c r="AF18" s="172"/>
      <c r="AG18" s="172"/>
      <c r="AH18" s="172"/>
      <c r="AI18" s="172"/>
      <c r="AJ18" s="172"/>
      <c r="AK18" s="172"/>
    </row>
  </sheetData>
  <mergeCells count="9">
    <mergeCell ref="A18:Q18"/>
    <mergeCell ref="U18:AK18"/>
    <mergeCell ref="U8:U9"/>
    <mergeCell ref="A15:J15"/>
    <mergeCell ref="U15:AD15"/>
    <mergeCell ref="A16:Q16"/>
    <mergeCell ref="U16:AK16"/>
    <mergeCell ref="A17:Q17"/>
    <mergeCell ref="U17:AK17"/>
  </mergeCells>
  <hyperlinks>
    <hyperlink ref="A1" location="Indice!A1" display="Indice" xr:uid="{2A844662-CEE0-479F-BB99-AE377CFEF6EF}"/>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E858-B009-47F9-8519-6246B8C55DCE}">
  <dimension ref="A1:X28"/>
  <sheetViews>
    <sheetView workbookViewId="0"/>
  </sheetViews>
  <sheetFormatPr baseColWidth="10" defaultRowHeight="15" x14ac:dyDescent="0.25"/>
  <cols>
    <col min="1" max="1" width="17" customWidth="1"/>
    <col min="2" max="2" width="16.140625" customWidth="1"/>
    <col min="16" max="16" width="16.7109375" customWidth="1"/>
  </cols>
  <sheetData>
    <row r="1" spans="1:24" x14ac:dyDescent="0.25">
      <c r="A1" s="166" t="s">
        <v>278</v>
      </c>
    </row>
    <row r="3" spans="1:24" x14ac:dyDescent="0.25">
      <c r="A3" s="18" t="s">
        <v>132</v>
      </c>
      <c r="O3" s="18" t="s">
        <v>133</v>
      </c>
    </row>
    <row r="4" spans="1:24" x14ac:dyDescent="0.25">
      <c r="A4" s="17" t="s">
        <v>14</v>
      </c>
      <c r="O4" s="7" t="s">
        <v>17</v>
      </c>
    </row>
    <row r="6" spans="1:24" x14ac:dyDescent="0.25">
      <c r="A6" s="75"/>
      <c r="B6" s="76"/>
      <c r="C6" s="76"/>
      <c r="D6" s="77" t="s">
        <v>0</v>
      </c>
      <c r="E6" s="77" t="s">
        <v>1</v>
      </c>
      <c r="F6" s="77" t="s">
        <v>2</v>
      </c>
      <c r="G6" s="77" t="s">
        <v>3</v>
      </c>
      <c r="H6" s="77" t="s">
        <v>4</v>
      </c>
      <c r="I6" s="77" t="s">
        <v>5</v>
      </c>
      <c r="J6" s="81">
        <v>2020</v>
      </c>
      <c r="O6" s="75"/>
      <c r="P6" s="76"/>
      <c r="Q6" s="76"/>
      <c r="R6" s="77" t="s">
        <v>0</v>
      </c>
      <c r="S6" s="77" t="s">
        <v>1</v>
      </c>
      <c r="T6" s="77" t="s">
        <v>2</v>
      </c>
      <c r="U6" s="77" t="s">
        <v>3</v>
      </c>
      <c r="V6" s="77" t="s">
        <v>4</v>
      </c>
      <c r="W6" s="77" t="s">
        <v>5</v>
      </c>
      <c r="X6" s="81">
        <v>2020</v>
      </c>
    </row>
    <row r="7" spans="1:24" x14ac:dyDescent="0.25">
      <c r="A7" s="78"/>
      <c r="B7" s="18"/>
      <c r="C7" s="18"/>
      <c r="D7" s="74"/>
      <c r="E7" s="74"/>
      <c r="F7" s="74"/>
      <c r="G7" s="74"/>
      <c r="H7" s="74"/>
      <c r="I7" s="74"/>
      <c r="J7" s="80"/>
      <c r="O7" s="78"/>
      <c r="P7" s="18"/>
      <c r="Q7" s="18"/>
      <c r="R7" s="74"/>
      <c r="S7" s="74"/>
      <c r="T7" s="74"/>
      <c r="U7" s="74"/>
      <c r="V7" s="74"/>
      <c r="W7" s="74"/>
      <c r="X7" s="80"/>
    </row>
    <row r="8" spans="1:24" x14ac:dyDescent="0.25">
      <c r="A8" s="19" t="s">
        <v>123</v>
      </c>
      <c r="B8" s="64" t="s">
        <v>44</v>
      </c>
      <c r="C8" s="7" t="s">
        <v>6</v>
      </c>
      <c r="D8" s="21">
        <v>24.546848681398796</v>
      </c>
      <c r="E8" s="21">
        <v>37.211387337159117</v>
      </c>
      <c r="F8" s="21">
        <v>27.273163667784079</v>
      </c>
      <c r="G8" s="21">
        <v>28.963070086386882</v>
      </c>
      <c r="H8" s="21">
        <v>33.17935078468885</v>
      </c>
      <c r="I8" s="21">
        <v>31.841581523087065</v>
      </c>
      <c r="J8" s="22">
        <v>41.965283574065957</v>
      </c>
      <c r="O8" s="173" t="s">
        <v>124</v>
      </c>
      <c r="P8" s="64" t="s">
        <v>44</v>
      </c>
      <c r="Q8" s="7" t="s">
        <v>6</v>
      </c>
      <c r="R8" s="82">
        <v>68348</v>
      </c>
      <c r="S8" s="82">
        <v>102517</v>
      </c>
      <c r="T8" s="82">
        <v>68178</v>
      </c>
      <c r="U8" s="82">
        <v>60483</v>
      </c>
      <c r="V8" s="82">
        <v>63996</v>
      </c>
      <c r="W8" s="82">
        <v>52637</v>
      </c>
      <c r="X8" s="83">
        <v>59328</v>
      </c>
    </row>
    <row r="9" spans="1:24" x14ac:dyDescent="0.25">
      <c r="A9" s="30"/>
      <c r="B9" s="64"/>
      <c r="C9" s="7" t="s">
        <v>41</v>
      </c>
      <c r="D9" s="21">
        <v>1.1313989837270553</v>
      </c>
      <c r="E9" s="21">
        <v>1.2841142353307187</v>
      </c>
      <c r="F9" s="21">
        <v>2.1827093522971071</v>
      </c>
      <c r="G9" s="21">
        <v>1.4281891894136665</v>
      </c>
      <c r="H9" s="21">
        <v>1.2832518898998142</v>
      </c>
      <c r="I9" s="21">
        <v>1.476316473390533</v>
      </c>
      <c r="J9" s="22">
        <v>8.0127010376132528</v>
      </c>
      <c r="O9" s="173"/>
      <c r="P9" s="64"/>
      <c r="Q9" s="7" t="s">
        <v>41</v>
      </c>
      <c r="R9" s="82">
        <v>3632.3845982337043</v>
      </c>
      <c r="S9" s="82">
        <v>5061.5325779885716</v>
      </c>
      <c r="T9" s="82">
        <v>4875.6458625419773</v>
      </c>
      <c r="U9" s="82">
        <v>3744.7629307040188</v>
      </c>
      <c r="V9" s="82">
        <v>3162.9548977044769</v>
      </c>
      <c r="W9" s="82">
        <v>2806.7059578118142</v>
      </c>
      <c r="X9" s="83">
        <v>19169.008636937804</v>
      </c>
    </row>
    <row r="10" spans="1:24" x14ac:dyDescent="0.25">
      <c r="A10" s="30"/>
      <c r="B10" s="64" t="s">
        <v>45</v>
      </c>
      <c r="C10" s="7" t="s">
        <v>6</v>
      </c>
      <c r="D10" s="21">
        <v>15.144523513514201</v>
      </c>
      <c r="E10" s="21">
        <v>20.72976346311912</v>
      </c>
      <c r="F10" s="21">
        <v>17.688299782982863</v>
      </c>
      <c r="G10" s="21">
        <v>16.554650474818768</v>
      </c>
      <c r="H10" s="21">
        <v>16.481181291055751</v>
      </c>
      <c r="I10" s="21">
        <v>18.907897230284352</v>
      </c>
      <c r="J10" s="22">
        <v>27.022302610215682</v>
      </c>
      <c r="O10" s="30"/>
      <c r="P10" s="64" t="s">
        <v>45</v>
      </c>
      <c r="Q10" s="7" t="s">
        <v>6</v>
      </c>
      <c r="R10" s="82">
        <v>119135</v>
      </c>
      <c r="S10" s="82">
        <v>170238</v>
      </c>
      <c r="T10" s="82">
        <v>151276</v>
      </c>
      <c r="U10" s="82">
        <v>138502</v>
      </c>
      <c r="V10" s="82">
        <v>136036</v>
      </c>
      <c r="W10" s="82">
        <v>151661</v>
      </c>
      <c r="X10" s="83">
        <v>178084</v>
      </c>
    </row>
    <row r="11" spans="1:24" x14ac:dyDescent="0.25">
      <c r="A11" s="30"/>
      <c r="B11" s="64"/>
      <c r="C11" s="7" t="s">
        <v>41</v>
      </c>
      <c r="D11" s="21">
        <v>0.56560223670208487</v>
      </c>
      <c r="E11" s="21">
        <v>0.67842860772154867</v>
      </c>
      <c r="F11" s="21">
        <v>1.2521193641505854</v>
      </c>
      <c r="G11" s="21">
        <v>0.73189498100016903</v>
      </c>
      <c r="H11" s="21">
        <v>0.53747874282429409</v>
      </c>
      <c r="I11" s="21">
        <v>0.59044736440888312</v>
      </c>
      <c r="J11" s="22">
        <v>0.75418495138652286</v>
      </c>
      <c r="O11" s="30"/>
      <c r="P11" s="64"/>
      <c r="Q11" s="7" t="s">
        <v>41</v>
      </c>
      <c r="R11" s="82">
        <v>4880.124954095977</v>
      </c>
      <c r="S11" s="82">
        <v>6323.4835232261066</v>
      </c>
      <c r="T11" s="82">
        <v>13562.241557050833</v>
      </c>
      <c r="U11" s="82">
        <v>6791.6948896241556</v>
      </c>
      <c r="V11" s="82">
        <v>4635.1912906212019</v>
      </c>
      <c r="W11" s="82">
        <v>5427.5650095144792</v>
      </c>
      <c r="X11" s="83">
        <v>6201.5907861061951</v>
      </c>
    </row>
    <row r="12" spans="1:24" x14ac:dyDescent="0.25">
      <c r="A12" s="30"/>
      <c r="B12" s="64" t="s">
        <v>46</v>
      </c>
      <c r="C12" s="7" t="s">
        <v>6</v>
      </c>
      <c r="D12" s="21">
        <v>7.8480855071679674</v>
      </c>
      <c r="E12" s="21">
        <v>11.3484143292527</v>
      </c>
      <c r="F12" s="21">
        <v>8.2129943204877467</v>
      </c>
      <c r="G12" s="21">
        <v>7.6712049057771985</v>
      </c>
      <c r="H12" s="21">
        <v>8.7046911136699858</v>
      </c>
      <c r="I12" s="21">
        <v>9.1270969309149272</v>
      </c>
      <c r="J12" s="22">
        <v>13.019477434679336</v>
      </c>
      <c r="O12" s="30"/>
      <c r="P12" s="64" t="s">
        <v>46</v>
      </c>
      <c r="Q12" s="7" t="s">
        <v>6</v>
      </c>
      <c r="R12" s="82">
        <v>134906</v>
      </c>
      <c r="S12" s="82">
        <v>188601</v>
      </c>
      <c r="T12" s="82">
        <v>143277</v>
      </c>
      <c r="U12" s="82">
        <v>139758</v>
      </c>
      <c r="V12" s="82">
        <v>169408</v>
      </c>
      <c r="W12" s="82">
        <v>194251</v>
      </c>
      <c r="X12" s="83">
        <v>301466</v>
      </c>
    </row>
    <row r="13" spans="1:24" x14ac:dyDescent="0.25">
      <c r="A13" s="30"/>
      <c r="B13" s="64"/>
      <c r="C13" s="7" t="s">
        <v>41</v>
      </c>
      <c r="D13" s="21">
        <v>0.27180787697292125</v>
      </c>
      <c r="E13" s="21">
        <v>0.41203200024998937</v>
      </c>
      <c r="F13" s="21">
        <v>0.63672914503044376</v>
      </c>
      <c r="G13" s="21">
        <v>0.38557788025695083</v>
      </c>
      <c r="H13" s="21">
        <v>0.33069529228260314</v>
      </c>
      <c r="I13" s="21">
        <v>0.37303558953137489</v>
      </c>
      <c r="J13" s="22">
        <v>0.41648620769651729</v>
      </c>
      <c r="O13" s="30"/>
      <c r="P13" s="64"/>
      <c r="Q13" s="7" t="s">
        <v>41</v>
      </c>
      <c r="R13" s="82">
        <v>4825.822515478274</v>
      </c>
      <c r="S13" s="82">
        <v>7258.8133015489739</v>
      </c>
      <c r="T13" s="82">
        <v>12598.732079763215</v>
      </c>
      <c r="U13" s="82">
        <v>7623.1016606501207</v>
      </c>
      <c r="V13" s="82">
        <v>7457.5834111231406</v>
      </c>
      <c r="W13" s="82">
        <v>7897.7855634522621</v>
      </c>
      <c r="X13" s="83">
        <v>8774.2266037965746</v>
      </c>
    </row>
    <row r="14" spans="1:24" x14ac:dyDescent="0.25">
      <c r="A14" s="30"/>
      <c r="B14" s="64" t="s">
        <v>47</v>
      </c>
      <c r="C14" s="7" t="s">
        <v>6</v>
      </c>
      <c r="D14" s="21">
        <v>5.1738904011517235</v>
      </c>
      <c r="E14" s="21">
        <v>7.1633856019272191</v>
      </c>
      <c r="F14" s="21">
        <v>5.6672459955845742</v>
      </c>
      <c r="G14" s="21">
        <v>4.7647818682906378</v>
      </c>
      <c r="H14" s="21">
        <v>5.1725868152423926</v>
      </c>
      <c r="I14" s="21">
        <v>6.0194644144059994</v>
      </c>
      <c r="J14" s="22">
        <v>9.6429296045902149</v>
      </c>
      <c r="O14" s="30"/>
      <c r="P14" s="64" t="s">
        <v>47</v>
      </c>
      <c r="Q14" s="7" t="s">
        <v>6</v>
      </c>
      <c r="R14" s="82">
        <v>92793</v>
      </c>
      <c r="S14" s="82">
        <v>124176</v>
      </c>
      <c r="T14" s="82">
        <v>94107</v>
      </c>
      <c r="U14" s="82">
        <v>83436</v>
      </c>
      <c r="V14" s="82">
        <v>90202</v>
      </c>
      <c r="W14" s="82">
        <v>106328</v>
      </c>
      <c r="X14" s="83">
        <v>183455</v>
      </c>
    </row>
    <row r="15" spans="1:24" x14ac:dyDescent="0.25">
      <c r="A15" s="30"/>
      <c r="B15" s="64"/>
      <c r="C15" s="7" t="s">
        <v>41</v>
      </c>
      <c r="D15" s="21">
        <v>0.21617534226489035</v>
      </c>
      <c r="E15" s="21">
        <v>0.29531526118004847</v>
      </c>
      <c r="F15" s="21">
        <v>0.39955298852489907</v>
      </c>
      <c r="G15" s="21">
        <v>0.27984443709675366</v>
      </c>
      <c r="H15" s="21">
        <v>0.18557858819815504</v>
      </c>
      <c r="I15" s="21">
        <v>0.23936321146517162</v>
      </c>
      <c r="J15" s="22">
        <v>0.3300068603025747</v>
      </c>
      <c r="O15" s="30"/>
      <c r="P15" s="64"/>
      <c r="Q15" s="7" t="s">
        <v>41</v>
      </c>
      <c r="R15" s="82">
        <v>3958.5950897672246</v>
      </c>
      <c r="S15" s="82">
        <v>5464.9303461850013</v>
      </c>
      <c r="T15" s="82">
        <v>7832.4212236826916</v>
      </c>
      <c r="U15" s="82">
        <v>5212.4668679651259</v>
      </c>
      <c r="V15" s="82">
        <v>3327.1393571160311</v>
      </c>
      <c r="W15" s="82">
        <v>4383.698141385692</v>
      </c>
      <c r="X15" s="83">
        <v>6895.7489416173075</v>
      </c>
    </row>
    <row r="16" spans="1:24" x14ac:dyDescent="0.25">
      <c r="A16" s="30"/>
      <c r="B16" s="64" t="s">
        <v>48</v>
      </c>
      <c r="C16" s="7" t="s">
        <v>6</v>
      </c>
      <c r="D16" s="21">
        <v>4.5821662669276169</v>
      </c>
      <c r="E16" s="21">
        <v>6.0775839800117391</v>
      </c>
      <c r="F16" s="21">
        <v>4.0758999098087871</v>
      </c>
      <c r="G16" s="21">
        <v>4.4119851169088582</v>
      </c>
      <c r="H16" s="21">
        <v>4.7648571767347176</v>
      </c>
      <c r="I16" s="21">
        <v>5.0475661580065676</v>
      </c>
      <c r="J16" s="22">
        <v>9.9685012985739654</v>
      </c>
      <c r="O16" s="30"/>
      <c r="P16" s="64" t="s">
        <v>48</v>
      </c>
      <c r="Q16" s="7" t="s">
        <v>6</v>
      </c>
      <c r="R16" s="82">
        <v>68529</v>
      </c>
      <c r="S16" s="82">
        <v>97639</v>
      </c>
      <c r="T16" s="82">
        <v>70228</v>
      </c>
      <c r="U16" s="82">
        <v>77419</v>
      </c>
      <c r="V16" s="82">
        <v>85997</v>
      </c>
      <c r="W16" s="82">
        <v>91982</v>
      </c>
      <c r="X16" s="83">
        <v>185042</v>
      </c>
    </row>
    <row r="17" spans="1:24" x14ac:dyDescent="0.25">
      <c r="A17" s="30"/>
      <c r="B17" s="64"/>
      <c r="C17" s="7" t="s">
        <v>41</v>
      </c>
      <c r="D17" s="21">
        <v>0.23126640597680428</v>
      </c>
      <c r="E17" s="21">
        <v>0.25855201296658697</v>
      </c>
      <c r="F17" s="21">
        <v>0.27489763759307295</v>
      </c>
      <c r="G17" s="21">
        <v>0.32029727132286046</v>
      </c>
      <c r="H17" s="21">
        <v>0.18797527739022296</v>
      </c>
      <c r="I17" s="21">
        <v>0.20640443460747093</v>
      </c>
      <c r="J17" s="22">
        <v>0.32773095062938234</v>
      </c>
      <c r="O17" s="30"/>
      <c r="P17" s="64"/>
      <c r="Q17" s="7" t="s">
        <v>41</v>
      </c>
      <c r="R17" s="82">
        <v>3539.3890513917881</v>
      </c>
      <c r="S17" s="82">
        <v>4370.7769969992132</v>
      </c>
      <c r="T17" s="82">
        <v>4955.9083596072023</v>
      </c>
      <c r="U17" s="82">
        <v>6054.6194207776916</v>
      </c>
      <c r="V17" s="82">
        <v>3551.2888074055359</v>
      </c>
      <c r="W17" s="82">
        <v>3879.6311985776965</v>
      </c>
      <c r="X17" s="83">
        <v>6330.8927986382841</v>
      </c>
    </row>
    <row r="18" spans="1:24" x14ac:dyDescent="0.25">
      <c r="A18" s="30"/>
      <c r="B18" s="64" t="s">
        <v>49</v>
      </c>
      <c r="C18" s="7" t="s">
        <v>6</v>
      </c>
      <c r="D18" s="21">
        <v>3.674473386909388</v>
      </c>
      <c r="E18" s="21">
        <v>5.5102323572319261</v>
      </c>
      <c r="F18" s="21">
        <v>4.5626032582554323</v>
      </c>
      <c r="G18" s="21">
        <v>3.729279843665974</v>
      </c>
      <c r="H18" s="21">
        <v>4.0087976660600733</v>
      </c>
      <c r="I18" s="21">
        <v>4.460086585479802</v>
      </c>
      <c r="J18" s="22">
        <v>10.304187516460365</v>
      </c>
      <c r="O18" s="30"/>
      <c r="P18" s="64" t="s">
        <v>49</v>
      </c>
      <c r="Q18" s="7" t="s">
        <v>6</v>
      </c>
      <c r="R18" s="82">
        <v>27516</v>
      </c>
      <c r="S18" s="82">
        <v>47327</v>
      </c>
      <c r="T18" s="82">
        <v>43634</v>
      </c>
      <c r="U18" s="82">
        <v>40152</v>
      </c>
      <c r="V18" s="82">
        <v>48574</v>
      </c>
      <c r="W18" s="82">
        <v>60144</v>
      </c>
      <c r="X18" s="83">
        <v>145545</v>
      </c>
    </row>
    <row r="19" spans="1:24" x14ac:dyDescent="0.25">
      <c r="A19" s="30"/>
      <c r="B19" s="64"/>
      <c r="C19" s="7" t="s">
        <v>41</v>
      </c>
      <c r="D19" s="21">
        <v>0.27654753636952623</v>
      </c>
      <c r="E19" s="21">
        <v>0.51856594393083466</v>
      </c>
      <c r="F19" s="21">
        <v>0.4280081439212724</v>
      </c>
      <c r="G19" s="21">
        <v>0.28133615806220613</v>
      </c>
      <c r="H19" s="21">
        <v>0.21153045434114934</v>
      </c>
      <c r="I19" s="21">
        <v>0.21863667941843631</v>
      </c>
      <c r="J19" s="22">
        <v>0.33230867246552331</v>
      </c>
      <c r="O19" s="30"/>
      <c r="P19" s="64"/>
      <c r="Q19" s="7" t="s">
        <v>41</v>
      </c>
      <c r="R19" s="82">
        <v>2097.0364515784941</v>
      </c>
      <c r="S19" s="82">
        <v>4766.2582211808594</v>
      </c>
      <c r="T19" s="82">
        <v>4427.6733245626101</v>
      </c>
      <c r="U19" s="82">
        <v>3226.4505733456231</v>
      </c>
      <c r="V19" s="82">
        <v>2640.5271306674235</v>
      </c>
      <c r="W19" s="82">
        <v>2986.5041188965415</v>
      </c>
      <c r="X19" s="83">
        <v>5083.839700473899</v>
      </c>
    </row>
    <row r="20" spans="1:24" x14ac:dyDescent="0.25">
      <c r="A20" s="30"/>
      <c r="B20" s="64" t="s">
        <v>50</v>
      </c>
      <c r="C20" s="7" t="s">
        <v>6</v>
      </c>
      <c r="D20" s="21">
        <v>2.9484831450486881</v>
      </c>
      <c r="E20" s="21">
        <v>3.4266580661994386</v>
      </c>
      <c r="F20" s="21">
        <v>2.751516629375653</v>
      </c>
      <c r="G20" s="21">
        <v>2.9742317689435422</v>
      </c>
      <c r="H20" s="21">
        <v>3.3017265055137393</v>
      </c>
      <c r="I20" s="21">
        <v>2.9409313369191259</v>
      </c>
      <c r="J20" s="22">
        <v>10.217401767422588</v>
      </c>
      <c r="O20" s="30"/>
      <c r="P20" s="64" t="s">
        <v>50</v>
      </c>
      <c r="Q20" s="7" t="s">
        <v>6</v>
      </c>
      <c r="R20" s="82">
        <v>8130</v>
      </c>
      <c r="S20" s="82">
        <v>9456</v>
      </c>
      <c r="T20" s="82">
        <v>8350</v>
      </c>
      <c r="U20" s="82">
        <v>11271</v>
      </c>
      <c r="V20" s="82">
        <v>14186</v>
      </c>
      <c r="W20" s="82">
        <v>15173</v>
      </c>
      <c r="X20" s="83">
        <v>48826</v>
      </c>
    </row>
    <row r="21" spans="1:24" x14ac:dyDescent="0.25">
      <c r="A21" s="30"/>
      <c r="B21" s="64"/>
      <c r="C21" s="7" t="s">
        <v>41</v>
      </c>
      <c r="D21" s="21">
        <v>0.36666292337324202</v>
      </c>
      <c r="E21" s="21">
        <v>0.46853742403614779</v>
      </c>
      <c r="F21" s="21">
        <v>0.40377438779151753</v>
      </c>
      <c r="G21" s="21">
        <v>0.47227750905672927</v>
      </c>
      <c r="H21" s="21">
        <v>0.29939662901613084</v>
      </c>
      <c r="I21" s="21">
        <v>0.28522189410731502</v>
      </c>
      <c r="J21" s="22">
        <v>0.55877709015836841</v>
      </c>
      <c r="O21" s="30"/>
      <c r="P21" s="64"/>
      <c r="Q21" s="7" t="s">
        <v>41</v>
      </c>
      <c r="R21" s="82">
        <v>1014.0185795401954</v>
      </c>
      <c r="S21" s="82">
        <v>1311.2455264058963</v>
      </c>
      <c r="T21" s="82">
        <v>1211.2984369930421</v>
      </c>
      <c r="U21" s="82">
        <v>1714.130871155972</v>
      </c>
      <c r="V21" s="82">
        <v>1307.6142732485894</v>
      </c>
      <c r="W21" s="82">
        <v>1473.0059970538605</v>
      </c>
      <c r="X21" s="83">
        <v>2840.087324202746</v>
      </c>
    </row>
    <row r="22" spans="1:24" x14ac:dyDescent="0.25">
      <c r="A22" s="30"/>
      <c r="B22" s="73" t="s">
        <v>20</v>
      </c>
      <c r="C22" s="7" t="s">
        <v>6</v>
      </c>
      <c r="D22" s="21">
        <f>+'27'!D40</f>
        <v>7.3172762600522256</v>
      </c>
      <c r="E22" s="21">
        <f>+'27'!E40</f>
        <v>10.22952754201936</v>
      </c>
      <c r="F22" s="21">
        <f>+'27'!F40</f>
        <v>7.7277896279597442</v>
      </c>
      <c r="G22" s="21">
        <f>+'27'!G40</f>
        <v>7.0384018965918056</v>
      </c>
      <c r="H22" s="21">
        <f>+'27'!H40</f>
        <v>7.460940977777299</v>
      </c>
      <c r="I22" s="21">
        <f>+'27'!I40</f>
        <v>7.8627854016948291</v>
      </c>
      <c r="J22" s="22">
        <f>+'27'!J40</f>
        <v>12.569828832936073</v>
      </c>
      <c r="O22" s="30"/>
      <c r="P22" s="73" t="s">
        <v>20</v>
      </c>
      <c r="Q22" s="7" t="s">
        <v>6</v>
      </c>
      <c r="R22" s="82">
        <f>+'27'!O40</f>
        <v>519357</v>
      </c>
      <c r="S22" s="82">
        <f>+'27'!P40</f>
        <v>739954</v>
      </c>
      <c r="T22" s="82">
        <f>+'27'!Q40</f>
        <v>579050</v>
      </c>
      <c r="U22" s="82">
        <f>+'27'!R40</f>
        <v>551021</v>
      </c>
      <c r="V22" s="82">
        <f>+'27'!S40</f>
        <v>608399</v>
      </c>
      <c r="W22" s="82">
        <f>+'27'!T40</f>
        <v>672176</v>
      </c>
      <c r="X22" s="83">
        <f>+'27'!U40</f>
        <v>1101746</v>
      </c>
    </row>
    <row r="23" spans="1:24" x14ac:dyDescent="0.25">
      <c r="A23" s="30"/>
      <c r="B23" s="64"/>
      <c r="C23" s="7" t="s">
        <v>7</v>
      </c>
      <c r="D23" s="21">
        <f>+'27'!D41</f>
        <v>0.15304692402506381</v>
      </c>
      <c r="E23" s="21">
        <f>+'27'!E41</f>
        <v>0.19421856270962326</v>
      </c>
      <c r="F23" s="21">
        <f>+'27'!F41</f>
        <v>0.32053575826762654</v>
      </c>
      <c r="G23" s="21">
        <f>+'27'!G41</f>
        <v>0.18136879914384063</v>
      </c>
      <c r="H23" s="21">
        <f>+'27'!H41</f>
        <v>0.12922849320346314</v>
      </c>
      <c r="I23" s="21">
        <f>+'27'!I41</f>
        <v>0.14243025393685141</v>
      </c>
      <c r="J23" s="22">
        <f>+'27'!J41</f>
        <v>0.21832834585295943</v>
      </c>
      <c r="O23" s="30"/>
      <c r="P23" s="64"/>
      <c r="Q23" s="7" t="s">
        <v>7</v>
      </c>
      <c r="R23" s="82">
        <f>+'27'!O41</f>
        <v>11358.5400932102</v>
      </c>
      <c r="S23" s="82">
        <f>+'27'!P41</f>
        <v>16323.039918046277</v>
      </c>
      <c r="T23" s="82">
        <f>+'27'!Q41</f>
        <v>31322.772493663895</v>
      </c>
      <c r="U23" s="82">
        <f>+'27'!R41</f>
        <v>17084.589316590733</v>
      </c>
      <c r="V23" s="82">
        <f>+'27'!S41</f>
        <v>12202.382674738672</v>
      </c>
      <c r="W23" s="82">
        <f>+'27'!T41</f>
        <v>13094.08357279978</v>
      </c>
      <c r="X23" s="83">
        <f>+'27'!U41</f>
        <v>26668.511337888936</v>
      </c>
    </row>
    <row r="24" spans="1:24" x14ac:dyDescent="0.25">
      <c r="A24" s="11"/>
      <c r="B24" s="25"/>
      <c r="C24" s="25"/>
      <c r="D24" s="25"/>
      <c r="E24" s="25"/>
      <c r="F24" s="25"/>
      <c r="G24" s="25"/>
      <c r="H24" s="25"/>
      <c r="I24" s="25"/>
      <c r="J24" s="79"/>
      <c r="O24" s="11"/>
      <c r="P24" s="25"/>
      <c r="Q24" s="25"/>
      <c r="R24" s="25"/>
      <c r="S24" s="25"/>
      <c r="T24" s="25"/>
      <c r="U24" s="25"/>
      <c r="V24" s="25"/>
      <c r="W24" s="25"/>
      <c r="X24" s="79"/>
    </row>
    <row r="25" spans="1:24" x14ac:dyDescent="0.25">
      <c r="A25" s="6" t="s">
        <v>8</v>
      </c>
      <c r="B25" s="6"/>
      <c r="C25" s="6"/>
      <c r="D25" s="6"/>
      <c r="E25" s="6"/>
      <c r="F25" s="6"/>
      <c r="G25" s="6"/>
      <c r="H25" s="6"/>
      <c r="I25" s="6"/>
      <c r="O25" s="6" t="s">
        <v>8</v>
      </c>
      <c r="P25" s="6"/>
      <c r="Q25" s="6"/>
      <c r="R25" s="6"/>
      <c r="S25" s="6"/>
      <c r="T25" s="6"/>
      <c r="U25" s="6"/>
      <c r="V25" s="6"/>
      <c r="W25" s="6"/>
    </row>
    <row r="26" spans="1:24" ht="51.75" customHeight="1" x14ac:dyDescent="0.25">
      <c r="A26" s="172" t="s">
        <v>15</v>
      </c>
      <c r="B26" s="172"/>
      <c r="C26" s="172"/>
      <c r="D26" s="172"/>
      <c r="E26" s="172"/>
      <c r="F26" s="172"/>
      <c r="G26" s="172"/>
      <c r="H26" s="172"/>
      <c r="I26" s="172"/>
      <c r="J26" s="172"/>
      <c r="K26" s="6"/>
      <c r="L26" s="6"/>
      <c r="M26" s="6"/>
      <c r="N26" s="6"/>
      <c r="O26" s="172" t="s">
        <v>15</v>
      </c>
      <c r="P26" s="172"/>
      <c r="Q26" s="172"/>
      <c r="R26" s="172"/>
      <c r="S26" s="172"/>
      <c r="T26" s="172"/>
      <c r="U26" s="172"/>
      <c r="V26" s="172"/>
      <c r="W26" s="172"/>
      <c r="X26" s="172"/>
    </row>
    <row r="27" spans="1:24" ht="61.5" customHeight="1" x14ac:dyDescent="0.25">
      <c r="A27" s="172" t="s">
        <v>16</v>
      </c>
      <c r="B27" s="172"/>
      <c r="C27" s="172"/>
      <c r="D27" s="172"/>
      <c r="E27" s="172"/>
      <c r="F27" s="172"/>
      <c r="G27" s="172"/>
      <c r="H27" s="172"/>
      <c r="I27" s="172"/>
      <c r="J27" s="172"/>
      <c r="K27" s="6"/>
      <c r="L27" s="6"/>
      <c r="M27" s="6"/>
      <c r="N27" s="6"/>
      <c r="O27" s="172" t="s">
        <v>16</v>
      </c>
      <c r="P27" s="172"/>
      <c r="Q27" s="172"/>
      <c r="R27" s="172"/>
      <c r="S27" s="172"/>
      <c r="T27" s="172"/>
      <c r="U27" s="172"/>
      <c r="V27" s="172"/>
      <c r="W27" s="172"/>
      <c r="X27" s="172"/>
    </row>
    <row r="28" spans="1:24" x14ac:dyDescent="0.25">
      <c r="A28" s="172" t="s">
        <v>11</v>
      </c>
      <c r="B28" s="172"/>
      <c r="C28" s="172"/>
      <c r="D28" s="172"/>
      <c r="E28" s="172"/>
      <c r="F28" s="172"/>
      <c r="G28" s="172"/>
      <c r="H28" s="172"/>
      <c r="I28" s="172"/>
      <c r="J28" s="172"/>
      <c r="K28" s="6"/>
      <c r="L28" s="6"/>
      <c r="M28" s="6"/>
      <c r="N28" s="6"/>
      <c r="O28" s="172" t="s">
        <v>11</v>
      </c>
      <c r="P28" s="172"/>
      <c r="Q28" s="172"/>
      <c r="R28" s="172"/>
      <c r="S28" s="172"/>
      <c r="T28" s="172"/>
      <c r="U28" s="172"/>
      <c r="V28" s="172"/>
      <c r="W28" s="172"/>
      <c r="X28" s="172"/>
    </row>
  </sheetData>
  <mergeCells count="7">
    <mergeCell ref="A28:J28"/>
    <mergeCell ref="O28:X28"/>
    <mergeCell ref="O8:O9"/>
    <mergeCell ref="A26:J26"/>
    <mergeCell ref="O26:X26"/>
    <mergeCell ref="A27:J27"/>
    <mergeCell ref="O27:X27"/>
  </mergeCells>
  <hyperlinks>
    <hyperlink ref="A1" location="Indice!A1" display="Indice" xr:uid="{4F674F60-6918-46ED-99B5-99C017FBB98E}"/>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2CB6F-6179-4356-AF34-670BDDF55E96}">
  <dimension ref="A1:X18"/>
  <sheetViews>
    <sheetView workbookViewId="0"/>
  </sheetViews>
  <sheetFormatPr baseColWidth="10" defaultRowHeight="15" x14ac:dyDescent="0.25"/>
  <cols>
    <col min="1" max="1" width="19.42578125" customWidth="1"/>
    <col min="3" max="3" width="17.7109375" customWidth="1"/>
    <col min="17" max="17" width="16.28515625" customWidth="1"/>
  </cols>
  <sheetData>
    <row r="1" spans="1:24" x14ac:dyDescent="0.25">
      <c r="A1" s="166" t="s">
        <v>278</v>
      </c>
    </row>
    <row r="3" spans="1:24" x14ac:dyDescent="0.25">
      <c r="A3" s="18" t="s">
        <v>134</v>
      </c>
      <c r="O3" s="18" t="s">
        <v>135</v>
      </c>
    </row>
    <row r="4" spans="1:24" x14ac:dyDescent="0.25">
      <c r="A4" s="17" t="s">
        <v>14</v>
      </c>
      <c r="O4" s="7" t="s">
        <v>17</v>
      </c>
    </row>
    <row r="6" spans="1:24" x14ac:dyDescent="0.25">
      <c r="A6" s="16"/>
      <c r="B6" s="3"/>
      <c r="C6" s="3"/>
      <c r="D6" s="3" t="s">
        <v>0</v>
      </c>
      <c r="E6" s="3" t="s">
        <v>1</v>
      </c>
      <c r="F6" s="3" t="s">
        <v>2</v>
      </c>
      <c r="G6" s="3" t="s">
        <v>3</v>
      </c>
      <c r="H6" s="3" t="s">
        <v>4</v>
      </c>
      <c r="I6" s="3" t="s">
        <v>5</v>
      </c>
      <c r="J6" s="4">
        <v>2020</v>
      </c>
      <c r="O6" s="16"/>
      <c r="P6" s="3"/>
      <c r="Q6" s="3"/>
      <c r="R6" s="3" t="s">
        <v>0</v>
      </c>
      <c r="S6" s="3" t="s">
        <v>1</v>
      </c>
      <c r="T6" s="3" t="s">
        <v>2</v>
      </c>
      <c r="U6" s="3" t="s">
        <v>3</v>
      </c>
      <c r="V6" s="3" t="s">
        <v>4</v>
      </c>
      <c r="W6" s="3" t="s">
        <v>5</v>
      </c>
      <c r="X6" s="4">
        <v>2020</v>
      </c>
    </row>
    <row r="7" spans="1:24" x14ac:dyDescent="0.25">
      <c r="A7" s="8"/>
      <c r="B7" s="6"/>
      <c r="D7" s="5"/>
      <c r="E7" s="5"/>
      <c r="F7" s="5"/>
      <c r="G7" s="5"/>
      <c r="H7" s="5"/>
      <c r="I7" s="5"/>
      <c r="J7" s="9"/>
      <c r="O7" s="8"/>
      <c r="P7" s="6"/>
      <c r="R7" s="5"/>
      <c r="S7" s="5"/>
      <c r="T7" s="5"/>
      <c r="U7" s="5"/>
      <c r="V7" s="5"/>
      <c r="W7" s="5"/>
      <c r="X7" s="9"/>
    </row>
    <row r="8" spans="1:24" x14ac:dyDescent="0.25">
      <c r="A8" s="19" t="s">
        <v>123</v>
      </c>
      <c r="B8" s="26" t="s">
        <v>51</v>
      </c>
      <c r="C8" s="7" t="s">
        <v>6</v>
      </c>
      <c r="D8" s="27">
        <v>7.5996773304003575</v>
      </c>
      <c r="E8" s="27">
        <v>10.487981839784949</v>
      </c>
      <c r="F8" s="27">
        <v>7.8411475148600642</v>
      </c>
      <c r="G8" s="27">
        <v>7.1288159887131979</v>
      </c>
      <c r="H8" s="27">
        <v>7.629439851130722</v>
      </c>
      <c r="I8" s="27">
        <v>8.0570477913923337</v>
      </c>
      <c r="J8" s="28">
        <v>12.569942315903452</v>
      </c>
      <c r="O8" s="173" t="s">
        <v>124</v>
      </c>
      <c r="P8" s="26" t="s">
        <v>51</v>
      </c>
      <c r="Q8" s="7" t="s">
        <v>6</v>
      </c>
      <c r="R8" s="82">
        <v>479529</v>
      </c>
      <c r="S8" s="82">
        <v>673764</v>
      </c>
      <c r="T8" s="82">
        <v>520107</v>
      </c>
      <c r="U8" s="82">
        <v>494472</v>
      </c>
      <c r="V8" s="82">
        <v>551688</v>
      </c>
      <c r="W8" s="82">
        <v>612687</v>
      </c>
      <c r="X8" s="83">
        <v>990924</v>
      </c>
    </row>
    <row r="9" spans="1:24" x14ac:dyDescent="0.25">
      <c r="A9" s="8"/>
      <c r="B9" s="26"/>
      <c r="C9" s="7" t="s">
        <v>7</v>
      </c>
      <c r="D9" s="27">
        <v>0.17055182861324716</v>
      </c>
      <c r="E9" s="27">
        <v>0.21296992433198358</v>
      </c>
      <c r="F9" s="27">
        <v>0.35876830507767987</v>
      </c>
      <c r="G9" s="27">
        <v>0.20107547578767709</v>
      </c>
      <c r="H9" s="27">
        <v>0.14223316518106424</v>
      </c>
      <c r="I9" s="27">
        <v>0.15673621773755386</v>
      </c>
      <c r="J9" s="28">
        <v>0.23634987290834167</v>
      </c>
      <c r="O9" s="173"/>
      <c r="P9" s="26"/>
      <c r="Q9" s="7" t="s">
        <v>7</v>
      </c>
      <c r="R9" s="82">
        <v>11246.022697529526</v>
      </c>
      <c r="S9" s="82">
        <v>16164.233258082106</v>
      </c>
      <c r="T9" s="82">
        <v>31119.721048197065</v>
      </c>
      <c r="U9" s="82">
        <v>16833.391976237497</v>
      </c>
      <c r="V9" s="82">
        <v>11817.407035336</v>
      </c>
      <c r="W9" s="82">
        <v>12736.714095275845</v>
      </c>
      <c r="X9" s="83">
        <v>26319.080128538768</v>
      </c>
    </row>
    <row r="10" spans="1:24" x14ac:dyDescent="0.25">
      <c r="A10" s="8"/>
      <c r="B10" s="26" t="s">
        <v>52</v>
      </c>
      <c r="C10" s="7" t="s">
        <v>6</v>
      </c>
      <c r="D10" s="27">
        <v>5.055456689455232</v>
      </c>
      <c r="E10" s="27">
        <v>8.1780868293140987</v>
      </c>
      <c r="F10" s="27">
        <v>6.8535184410027439</v>
      </c>
      <c r="G10" s="27">
        <v>6.3357597500159653</v>
      </c>
      <c r="H10" s="27">
        <v>6.141462315846014</v>
      </c>
      <c r="I10" s="27">
        <v>6.2986848667025948</v>
      </c>
      <c r="J10" s="28">
        <v>12.568814206745438</v>
      </c>
      <c r="O10" s="8"/>
      <c r="P10" s="26" t="s">
        <v>52</v>
      </c>
      <c r="Q10" s="7" t="s">
        <v>6</v>
      </c>
      <c r="R10" s="82">
        <v>39828</v>
      </c>
      <c r="S10" s="82">
        <v>66190</v>
      </c>
      <c r="T10" s="82">
        <v>58943</v>
      </c>
      <c r="U10" s="82">
        <v>56549</v>
      </c>
      <c r="V10" s="82">
        <v>56711</v>
      </c>
      <c r="W10" s="82">
        <v>59489</v>
      </c>
      <c r="X10" s="83">
        <v>110822</v>
      </c>
    </row>
    <row r="11" spans="1:24" x14ac:dyDescent="0.25">
      <c r="A11" s="8"/>
      <c r="B11" s="26"/>
      <c r="C11" s="7" t="s">
        <v>7</v>
      </c>
      <c r="D11" s="27">
        <v>0.20007340022611245</v>
      </c>
      <c r="E11" s="27">
        <v>0.33518044227836374</v>
      </c>
      <c r="F11" s="27">
        <v>0.34082432582460853</v>
      </c>
      <c r="G11" s="27">
        <v>0.3008493056782951</v>
      </c>
      <c r="H11" s="27">
        <v>0.25469741179427308</v>
      </c>
      <c r="I11" s="27">
        <v>0.27378786760946222</v>
      </c>
      <c r="J11" s="28">
        <v>0.49496859254146075</v>
      </c>
      <c r="O11" s="8"/>
      <c r="P11" s="26"/>
      <c r="Q11" s="7" t="s">
        <v>7</v>
      </c>
      <c r="R11" s="82">
        <v>1594.8061122638965</v>
      </c>
      <c r="S11" s="82">
        <v>2271.3862164864086</v>
      </c>
      <c r="T11" s="82">
        <v>3560.7637624852832</v>
      </c>
      <c r="U11" s="82">
        <v>2978.0739062201069</v>
      </c>
      <c r="V11" s="82">
        <v>3040.8936025375183</v>
      </c>
      <c r="W11" s="82">
        <v>3038.2788987626968</v>
      </c>
      <c r="X11" s="83">
        <v>4302.9662056152229</v>
      </c>
    </row>
    <row r="12" spans="1:24" x14ac:dyDescent="0.25">
      <c r="A12" s="30"/>
      <c r="B12" s="18" t="s">
        <v>20</v>
      </c>
      <c r="C12" s="7" t="s">
        <v>6</v>
      </c>
      <c r="D12" s="21">
        <f>+'29'!D22</f>
        <v>7.3172762600522256</v>
      </c>
      <c r="E12" s="21">
        <f>+'29'!E22</f>
        <v>10.22952754201936</v>
      </c>
      <c r="F12" s="21">
        <f>+'29'!F22</f>
        <v>7.7277896279597442</v>
      </c>
      <c r="G12" s="21">
        <f>+'29'!G22</f>
        <v>7.0384018965918056</v>
      </c>
      <c r="H12" s="21">
        <f>+'29'!H22</f>
        <v>7.460940977777299</v>
      </c>
      <c r="I12" s="21">
        <f>+'29'!I22</f>
        <v>7.8627854016948291</v>
      </c>
      <c r="J12" s="28">
        <f>+'29'!J22</f>
        <v>12.569828832936073</v>
      </c>
      <c r="O12" s="30"/>
      <c r="P12" s="18" t="s">
        <v>20</v>
      </c>
      <c r="Q12" s="7" t="s">
        <v>6</v>
      </c>
      <c r="R12" s="82">
        <f>+'29'!R22</f>
        <v>519357</v>
      </c>
      <c r="S12" s="82">
        <f>+'29'!S22</f>
        <v>739954</v>
      </c>
      <c r="T12" s="82">
        <f>+'29'!T22</f>
        <v>579050</v>
      </c>
      <c r="U12" s="82">
        <f>+'29'!U22</f>
        <v>551021</v>
      </c>
      <c r="V12" s="82">
        <f>+'29'!V22</f>
        <v>608399</v>
      </c>
      <c r="W12" s="82">
        <f>+'29'!W22</f>
        <v>672176</v>
      </c>
      <c r="X12" s="83">
        <f>+'29'!X22</f>
        <v>1101746</v>
      </c>
    </row>
    <row r="13" spans="1:24" x14ac:dyDescent="0.25">
      <c r="A13" s="19"/>
      <c r="B13" s="18"/>
      <c r="C13" s="7" t="s">
        <v>7</v>
      </c>
      <c r="D13" s="21">
        <f>+'29'!D23</f>
        <v>0.15304692402506381</v>
      </c>
      <c r="E13" s="21">
        <f>+'29'!E23</f>
        <v>0.19421856270962326</v>
      </c>
      <c r="F13" s="21">
        <f>+'29'!F23</f>
        <v>0.32053575826762654</v>
      </c>
      <c r="G13" s="21">
        <f>+'29'!G23</f>
        <v>0.18136879914384063</v>
      </c>
      <c r="H13" s="21">
        <f>+'29'!H23</f>
        <v>0.12922849320346314</v>
      </c>
      <c r="I13" s="21">
        <f>+'29'!I23</f>
        <v>0.14243025393685141</v>
      </c>
      <c r="J13" s="28">
        <f>+'29'!J23</f>
        <v>0.21832834585295943</v>
      </c>
      <c r="O13" s="19"/>
      <c r="P13" s="18"/>
      <c r="Q13" s="7" t="s">
        <v>7</v>
      </c>
      <c r="R13" s="82">
        <f>+'29'!R23</f>
        <v>11358.5400932102</v>
      </c>
      <c r="S13" s="82">
        <f>+'29'!S23</f>
        <v>16323.039918046277</v>
      </c>
      <c r="T13" s="82">
        <f>+'29'!T23</f>
        <v>31322.772493663895</v>
      </c>
      <c r="U13" s="82">
        <f>+'29'!U23</f>
        <v>17084.589316590733</v>
      </c>
      <c r="V13" s="82">
        <f>+'29'!V23</f>
        <v>12202.382674738672</v>
      </c>
      <c r="W13" s="82">
        <f>+'29'!W23</f>
        <v>13094.08357279978</v>
      </c>
      <c r="X13" s="83">
        <f>+'29'!X23</f>
        <v>26668.511337888936</v>
      </c>
    </row>
    <row r="14" spans="1:24" x14ac:dyDescent="0.25">
      <c r="A14" s="11"/>
      <c r="B14" s="25"/>
      <c r="C14" s="12"/>
      <c r="D14" s="14"/>
      <c r="E14" s="14"/>
      <c r="F14" s="14"/>
      <c r="G14" s="14"/>
      <c r="H14" s="14"/>
      <c r="I14" s="14"/>
      <c r="J14" s="15"/>
      <c r="O14" s="11"/>
      <c r="P14" s="25"/>
      <c r="Q14" s="12"/>
      <c r="R14" s="14"/>
      <c r="S14" s="14"/>
      <c r="T14" s="14"/>
      <c r="U14" s="14"/>
      <c r="V14" s="14"/>
      <c r="W14" s="14"/>
      <c r="X14" s="15"/>
    </row>
    <row r="15" spans="1:24" x14ac:dyDescent="0.25">
      <c r="A15" s="174" t="s">
        <v>8</v>
      </c>
      <c r="B15" s="174"/>
      <c r="C15" s="174"/>
      <c r="O15" s="174" t="s">
        <v>8</v>
      </c>
      <c r="P15" s="174"/>
      <c r="Q15" s="174"/>
    </row>
    <row r="16" spans="1:24" ht="54" customHeight="1" x14ac:dyDescent="0.25">
      <c r="A16" s="172" t="s">
        <v>15</v>
      </c>
      <c r="B16" s="172"/>
      <c r="C16" s="172"/>
      <c r="D16" s="172"/>
      <c r="E16" s="172"/>
      <c r="F16" s="172"/>
      <c r="G16" s="172"/>
      <c r="H16" s="172"/>
      <c r="I16" s="172"/>
      <c r="J16" s="172"/>
      <c r="O16" s="172" t="s">
        <v>15</v>
      </c>
      <c r="P16" s="172"/>
      <c r="Q16" s="172"/>
      <c r="R16" s="172"/>
      <c r="S16" s="172"/>
      <c r="T16" s="172"/>
      <c r="U16" s="172"/>
      <c r="V16" s="172"/>
      <c r="W16" s="172"/>
      <c r="X16" s="172"/>
    </row>
    <row r="17" spans="1:24" ht="72.75" customHeight="1" x14ac:dyDescent="0.25">
      <c r="A17" s="172" t="s">
        <v>16</v>
      </c>
      <c r="B17" s="172"/>
      <c r="C17" s="172"/>
      <c r="D17" s="172"/>
      <c r="E17" s="172"/>
      <c r="F17" s="172"/>
      <c r="G17" s="172"/>
      <c r="H17" s="172"/>
      <c r="I17" s="172"/>
      <c r="J17" s="172"/>
      <c r="O17" s="172" t="s">
        <v>16</v>
      </c>
      <c r="P17" s="172"/>
      <c r="Q17" s="172"/>
      <c r="R17" s="172"/>
      <c r="S17" s="172"/>
      <c r="T17" s="172"/>
      <c r="U17" s="172"/>
      <c r="V17" s="172"/>
      <c r="W17" s="172"/>
      <c r="X17" s="172"/>
    </row>
    <row r="18" spans="1:24" x14ac:dyDescent="0.25">
      <c r="A18" s="172" t="s">
        <v>11</v>
      </c>
      <c r="B18" s="172"/>
      <c r="C18" s="172"/>
      <c r="D18" s="172"/>
      <c r="E18" s="172"/>
      <c r="F18" s="172"/>
      <c r="G18" s="172"/>
      <c r="H18" s="172"/>
      <c r="I18" s="172"/>
      <c r="J18" s="172"/>
      <c r="O18" s="172" t="s">
        <v>11</v>
      </c>
      <c r="P18" s="172"/>
      <c r="Q18" s="172"/>
      <c r="R18" s="172"/>
      <c r="S18" s="172"/>
      <c r="T18" s="172"/>
      <c r="U18" s="172"/>
      <c r="V18" s="172"/>
      <c r="W18" s="172"/>
      <c r="X18" s="172"/>
    </row>
  </sheetData>
  <mergeCells count="9">
    <mergeCell ref="A18:J18"/>
    <mergeCell ref="O18:X18"/>
    <mergeCell ref="O8:O9"/>
    <mergeCell ref="A15:C15"/>
    <mergeCell ref="O15:Q15"/>
    <mergeCell ref="A16:J16"/>
    <mergeCell ref="O16:X16"/>
    <mergeCell ref="A17:J17"/>
    <mergeCell ref="O17:X17"/>
  </mergeCells>
  <hyperlinks>
    <hyperlink ref="A1" location="Indice!A1" display="Indice" xr:uid="{2C91E2B8-A9BC-46AA-B1A0-9B0AED3E72E7}"/>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AB450-11C0-49DD-9C48-7AE4CB7126C2}">
  <dimension ref="A1:X24"/>
  <sheetViews>
    <sheetView workbookViewId="0"/>
  </sheetViews>
  <sheetFormatPr baseColWidth="10" defaultRowHeight="15" x14ac:dyDescent="0.25"/>
  <cols>
    <col min="1" max="1" width="19.140625" customWidth="1"/>
    <col min="3" max="3" width="11.7109375" customWidth="1"/>
    <col min="4" max="4" width="13.7109375" customWidth="1"/>
    <col min="17" max="17" width="13.140625" customWidth="1"/>
  </cols>
  <sheetData>
    <row r="1" spans="1:24" x14ac:dyDescent="0.25">
      <c r="A1" s="166" t="s">
        <v>278</v>
      </c>
    </row>
    <row r="3" spans="1:24" x14ac:dyDescent="0.25">
      <c r="A3" s="18" t="s">
        <v>136</v>
      </c>
      <c r="N3" s="18" t="s">
        <v>137</v>
      </c>
    </row>
    <row r="4" spans="1:24" x14ac:dyDescent="0.25">
      <c r="A4" s="17" t="s">
        <v>14</v>
      </c>
      <c r="N4" s="7" t="s">
        <v>17</v>
      </c>
    </row>
    <row r="6" spans="1:24" x14ac:dyDescent="0.25">
      <c r="A6" s="16"/>
      <c r="B6" s="3"/>
      <c r="C6" s="3"/>
      <c r="D6" s="3"/>
      <c r="E6" s="3" t="s">
        <v>0</v>
      </c>
      <c r="F6" s="3" t="s">
        <v>1</v>
      </c>
      <c r="G6" s="3" t="s">
        <v>2</v>
      </c>
      <c r="H6" s="3" t="s">
        <v>3</v>
      </c>
      <c r="I6" s="3" t="s">
        <v>4</v>
      </c>
      <c r="J6" s="3" t="s">
        <v>5</v>
      </c>
      <c r="K6" s="4">
        <v>2020</v>
      </c>
      <c r="N6" s="16"/>
      <c r="O6" s="3"/>
      <c r="P6" s="3"/>
      <c r="Q6" s="3"/>
      <c r="R6" s="3" t="s">
        <v>0</v>
      </c>
      <c r="S6" s="3" t="s">
        <v>1</v>
      </c>
      <c r="T6" s="3" t="s">
        <v>2</v>
      </c>
      <c r="U6" s="3" t="s">
        <v>3</v>
      </c>
      <c r="V6" s="3" t="s">
        <v>4</v>
      </c>
      <c r="W6" s="3" t="s">
        <v>5</v>
      </c>
      <c r="X6" s="4">
        <v>2020</v>
      </c>
    </row>
    <row r="7" spans="1:24" x14ac:dyDescent="0.25">
      <c r="A7" s="8"/>
      <c r="B7" s="6"/>
      <c r="C7" s="6"/>
      <c r="E7" s="5"/>
      <c r="F7" s="5"/>
      <c r="G7" s="5"/>
      <c r="H7" s="5"/>
      <c r="I7" s="5"/>
      <c r="J7" s="5"/>
      <c r="K7" s="9"/>
      <c r="N7" s="8"/>
      <c r="O7" s="6"/>
      <c r="P7" s="6"/>
      <c r="R7" s="5"/>
      <c r="S7" s="5"/>
      <c r="T7" s="5"/>
      <c r="U7" s="5"/>
      <c r="V7" s="5"/>
      <c r="W7" s="5"/>
      <c r="X7" s="9"/>
    </row>
    <row r="8" spans="1:24" x14ac:dyDescent="0.25">
      <c r="A8" s="19" t="s">
        <v>123</v>
      </c>
      <c r="B8" s="26" t="s">
        <v>51</v>
      </c>
      <c r="C8" s="26" t="s">
        <v>19</v>
      </c>
      <c r="D8" s="7" t="s">
        <v>6</v>
      </c>
      <c r="E8" s="27">
        <v>6.2876556451189503</v>
      </c>
      <c r="F8" s="27">
        <v>9.2270279650312865</v>
      </c>
      <c r="G8" s="27">
        <v>6.5556269260494373</v>
      </c>
      <c r="H8" s="27">
        <v>6.3809785836789592</v>
      </c>
      <c r="I8" s="27">
        <v>7.063463795756447</v>
      </c>
      <c r="J8" s="27">
        <v>7.4399660182975085</v>
      </c>
      <c r="K8" s="28">
        <v>11.410127653783212</v>
      </c>
      <c r="N8" s="173" t="s">
        <v>124</v>
      </c>
      <c r="O8" s="26" t="s">
        <v>51</v>
      </c>
      <c r="P8" s="26" t="s">
        <v>19</v>
      </c>
      <c r="Q8" s="7" t="s">
        <v>6</v>
      </c>
      <c r="R8" s="29">
        <v>234729</v>
      </c>
      <c r="S8" s="29">
        <v>347215</v>
      </c>
      <c r="T8" s="29">
        <v>249127</v>
      </c>
      <c r="U8" s="29">
        <v>248162</v>
      </c>
      <c r="V8" s="29">
        <v>281806</v>
      </c>
      <c r="W8" s="29">
        <v>310545</v>
      </c>
      <c r="X8" s="33">
        <v>472856</v>
      </c>
    </row>
    <row r="9" spans="1:24" x14ac:dyDescent="0.25">
      <c r="A9" s="8"/>
      <c r="B9" s="26"/>
      <c r="C9" s="26"/>
      <c r="D9" s="7" t="s">
        <v>7</v>
      </c>
      <c r="E9" s="27">
        <v>0.1900522906263373</v>
      </c>
      <c r="F9" s="27">
        <v>0.24923361708161174</v>
      </c>
      <c r="G9" s="27">
        <v>0.3462447895412632</v>
      </c>
      <c r="H9" s="27">
        <v>0.24014108168839121</v>
      </c>
      <c r="I9" s="27">
        <v>0.16658238042177362</v>
      </c>
      <c r="J9" s="27">
        <v>0.17725358412621359</v>
      </c>
      <c r="K9" s="28">
        <v>0.2572655335052213</v>
      </c>
      <c r="N9" s="173"/>
      <c r="O9" s="26"/>
      <c r="P9" s="26"/>
      <c r="Q9" s="7" t="s">
        <v>7</v>
      </c>
      <c r="R9" s="29">
        <v>7363.3534941859398</v>
      </c>
      <c r="S9" s="29">
        <v>9968.0659504934702</v>
      </c>
      <c r="T9" s="29">
        <v>14557.262132201802</v>
      </c>
      <c r="U9" s="29">
        <v>10643.951604948841</v>
      </c>
      <c r="V9" s="29">
        <v>7257.038472092886</v>
      </c>
      <c r="W9" s="29">
        <v>7533.2441575693801</v>
      </c>
      <c r="X9" s="33">
        <v>10546.260629838614</v>
      </c>
    </row>
    <row r="10" spans="1:24" x14ac:dyDescent="0.25">
      <c r="A10" s="8"/>
      <c r="B10" s="26"/>
      <c r="C10" s="26" t="s">
        <v>21</v>
      </c>
      <c r="D10" s="7" t="s">
        <v>6</v>
      </c>
      <c r="E10" s="27">
        <v>9.5005681712337697</v>
      </c>
      <c r="F10" s="27">
        <v>12.27105607688758</v>
      </c>
      <c r="G10" s="27">
        <v>9.5656452909900498</v>
      </c>
      <c r="H10" s="27">
        <v>8.0832829857903423</v>
      </c>
      <c r="I10" s="27">
        <v>8.32606027062889</v>
      </c>
      <c r="J10" s="27">
        <v>8.8079058988149903</v>
      </c>
      <c r="K10" s="28">
        <v>13.855404931234863</v>
      </c>
      <c r="N10" s="8"/>
      <c r="O10" s="26"/>
      <c r="P10" s="26" t="s">
        <v>21</v>
      </c>
      <c r="Q10" s="7" t="s">
        <v>6</v>
      </c>
      <c r="R10" s="29">
        <v>244800</v>
      </c>
      <c r="S10" s="29">
        <v>326549</v>
      </c>
      <c r="T10" s="29">
        <v>270980</v>
      </c>
      <c r="U10" s="29">
        <v>246310</v>
      </c>
      <c r="V10" s="29">
        <v>269882</v>
      </c>
      <c r="W10" s="29">
        <v>302142</v>
      </c>
      <c r="X10" s="33">
        <v>518068</v>
      </c>
    </row>
    <row r="11" spans="1:24" x14ac:dyDescent="0.25">
      <c r="A11" s="8"/>
      <c r="B11" s="26"/>
      <c r="C11" s="26"/>
      <c r="D11" s="7" t="s">
        <v>7</v>
      </c>
      <c r="E11" s="27">
        <v>0.26911367590601748</v>
      </c>
      <c r="F11" s="27">
        <v>0.35845900960330229</v>
      </c>
      <c r="G11" s="27">
        <v>0.6040513132796056</v>
      </c>
      <c r="H11" s="27">
        <v>0.32275147109562879</v>
      </c>
      <c r="I11" s="27">
        <v>0.20043509098816173</v>
      </c>
      <c r="J11" s="27">
        <v>0.24259039673490607</v>
      </c>
      <c r="K11" s="28">
        <v>0.47119458095358807</v>
      </c>
      <c r="N11" s="8"/>
      <c r="O11" s="26"/>
      <c r="P11" s="26"/>
      <c r="Q11" s="7" t="s">
        <v>7</v>
      </c>
      <c r="R11" s="29">
        <v>7131.3500556638974</v>
      </c>
      <c r="S11" s="29">
        <v>10880.929462114602</v>
      </c>
      <c r="T11" s="29">
        <v>21151.928728503037</v>
      </c>
      <c r="U11" s="29">
        <v>11139.191368242484</v>
      </c>
      <c r="V11" s="29">
        <v>7255.0235120638145</v>
      </c>
      <c r="W11" s="29">
        <v>9141.9382913729187</v>
      </c>
      <c r="X11" s="33">
        <v>22567.388232066987</v>
      </c>
    </row>
    <row r="12" spans="1:24" x14ac:dyDescent="0.25">
      <c r="A12" s="8"/>
      <c r="B12" s="26" t="s">
        <v>52</v>
      </c>
      <c r="C12" s="26" t="s">
        <v>19</v>
      </c>
      <c r="D12" s="7" t="s">
        <v>6</v>
      </c>
      <c r="E12" s="27">
        <v>4.0658500844861072</v>
      </c>
      <c r="F12" s="27">
        <v>6.6348337117670635</v>
      </c>
      <c r="G12" s="27">
        <v>5.4127661858076719</v>
      </c>
      <c r="H12" s="27">
        <v>5.1237339801370085</v>
      </c>
      <c r="I12" s="27">
        <v>4.891323017730862</v>
      </c>
      <c r="J12" s="27">
        <v>4.9566196800731701</v>
      </c>
      <c r="K12" s="28">
        <v>11.232760519336797</v>
      </c>
      <c r="N12" s="8"/>
      <c r="O12" s="26" t="s">
        <v>52</v>
      </c>
      <c r="P12" s="26" t="s">
        <v>19</v>
      </c>
      <c r="Q12" s="7" t="s">
        <v>6</v>
      </c>
      <c r="R12" s="29">
        <v>23196</v>
      </c>
      <c r="S12" s="29">
        <v>37753</v>
      </c>
      <c r="T12" s="29">
        <v>32276</v>
      </c>
      <c r="U12" s="29">
        <v>31264</v>
      </c>
      <c r="V12" s="29">
        <v>29901</v>
      </c>
      <c r="W12" s="29">
        <v>30673</v>
      </c>
      <c r="X12" s="33">
        <v>61712</v>
      </c>
    </row>
    <row r="13" spans="1:24" x14ac:dyDescent="0.25">
      <c r="A13" s="8"/>
      <c r="B13" s="26"/>
      <c r="C13" s="26"/>
      <c r="D13" s="7" t="s">
        <v>7</v>
      </c>
      <c r="E13" s="27">
        <v>0.18161513608492608</v>
      </c>
      <c r="F13" s="27">
        <v>0.31161891880333631</v>
      </c>
      <c r="G13" s="27">
        <v>0.32600716981032163</v>
      </c>
      <c r="H13" s="27">
        <v>0.33137368294602093</v>
      </c>
      <c r="I13" s="27">
        <v>0.25913197050482289</v>
      </c>
      <c r="J13" s="27">
        <v>0.26971118341536576</v>
      </c>
      <c r="K13" s="28">
        <v>0.56300565516589651</v>
      </c>
      <c r="N13" s="8"/>
      <c r="O13" s="26"/>
      <c r="P13" s="26"/>
      <c r="Q13" s="7" t="s">
        <v>7</v>
      </c>
      <c r="R13" s="29">
        <v>1039.8054537970222</v>
      </c>
      <c r="S13" s="29">
        <v>1541.6618527595376</v>
      </c>
      <c r="T13" s="29">
        <v>2168.6548801306294</v>
      </c>
      <c r="U13" s="29">
        <v>2102.0770449796323</v>
      </c>
      <c r="V13" s="29">
        <v>1769.439634605493</v>
      </c>
      <c r="W13" s="29">
        <v>1764.2410441616992</v>
      </c>
      <c r="X13" s="33">
        <v>2671.2665223323065</v>
      </c>
    </row>
    <row r="14" spans="1:24" x14ac:dyDescent="0.25">
      <c r="A14" s="8"/>
      <c r="B14" s="26"/>
      <c r="C14" s="26" t="s">
        <v>21</v>
      </c>
      <c r="D14" s="7" t="s">
        <v>6</v>
      </c>
      <c r="E14" s="27">
        <v>7.6534415638200946</v>
      </c>
      <c r="F14" s="27">
        <v>11.831692643106189</v>
      </c>
      <c r="G14" s="27">
        <v>10.110864240595117</v>
      </c>
      <c r="H14" s="27">
        <v>8.9549754388947331</v>
      </c>
      <c r="I14" s="27">
        <v>8.5900578331010387</v>
      </c>
      <c r="J14" s="27">
        <v>8.8490900939079591</v>
      </c>
      <c r="K14" s="28">
        <v>14.777524681866463</v>
      </c>
      <c r="N14" s="8"/>
      <c r="O14" s="26"/>
      <c r="P14" s="26" t="s">
        <v>21</v>
      </c>
      <c r="Q14" s="7" t="s">
        <v>6</v>
      </c>
      <c r="R14" s="29">
        <v>16632</v>
      </c>
      <c r="S14" s="29">
        <v>28437</v>
      </c>
      <c r="T14" s="29">
        <v>26667</v>
      </c>
      <c r="U14" s="29">
        <v>25285</v>
      </c>
      <c r="V14" s="29">
        <v>26810</v>
      </c>
      <c r="W14" s="29">
        <v>28816</v>
      </c>
      <c r="X14" s="33">
        <v>49110</v>
      </c>
    </row>
    <row r="15" spans="1:24" x14ac:dyDescent="0.25">
      <c r="A15" s="8"/>
      <c r="B15" s="26"/>
      <c r="C15" s="26"/>
      <c r="D15" s="7" t="s">
        <v>7</v>
      </c>
      <c r="E15" s="27">
        <v>0.46195515015083422</v>
      </c>
      <c r="F15" s="27">
        <v>0.64797146711789066</v>
      </c>
      <c r="G15" s="27">
        <v>0.67047952859313276</v>
      </c>
      <c r="H15" s="27">
        <v>0.55500920457929892</v>
      </c>
      <c r="I15" s="27">
        <v>0.50223250808204567</v>
      </c>
      <c r="J15" s="27">
        <v>0.49520511911610848</v>
      </c>
      <c r="K15" s="28">
        <v>0.750207480614978</v>
      </c>
      <c r="N15" s="8"/>
      <c r="O15" s="26"/>
      <c r="P15" s="26"/>
      <c r="Q15" s="7" t="s">
        <v>7</v>
      </c>
      <c r="R15" s="29">
        <v>1045.7869054388191</v>
      </c>
      <c r="S15" s="29">
        <v>1443.3513957409327</v>
      </c>
      <c r="T15" s="29">
        <v>2098.3928356960528</v>
      </c>
      <c r="U15" s="29">
        <v>1723.7435266300045</v>
      </c>
      <c r="V15" s="29">
        <v>2047.2833575032175</v>
      </c>
      <c r="W15" s="29">
        <v>1922.194862774373</v>
      </c>
      <c r="X15" s="33">
        <v>2920.8536994059345</v>
      </c>
    </row>
    <row r="16" spans="1:24" x14ac:dyDescent="0.25">
      <c r="A16" s="30"/>
      <c r="B16" s="18" t="s">
        <v>20</v>
      </c>
      <c r="C16" s="18" t="s">
        <v>19</v>
      </c>
      <c r="D16" s="7" t="s">
        <v>6</v>
      </c>
      <c r="E16" s="21">
        <f>+'28'!E72</f>
        <v>5.9931268124024095</v>
      </c>
      <c r="F16" s="21">
        <f>+'28'!F72</f>
        <v>8.886543569728115</v>
      </c>
      <c r="G16" s="21">
        <f>+'28'!G72</f>
        <v>6.4006214040957632</v>
      </c>
      <c r="H16" s="21">
        <f>+'28'!H72</f>
        <v>6.2104741435832924</v>
      </c>
      <c r="I16" s="21">
        <f>+'28'!I72</f>
        <v>6.7748605935835666</v>
      </c>
      <c r="J16" s="21">
        <f>+'28'!J72</f>
        <v>7.1193279975964145</v>
      </c>
      <c r="K16" s="28">
        <f>+'28'!K72</f>
        <v>11.389366433361719</v>
      </c>
      <c r="N16" s="30"/>
      <c r="O16" s="18" t="s">
        <v>20</v>
      </c>
      <c r="P16" s="18" t="s">
        <v>19</v>
      </c>
      <c r="Q16" s="7" t="s">
        <v>6</v>
      </c>
      <c r="R16" s="29">
        <f>+'28'!S72</f>
        <v>257925</v>
      </c>
      <c r="S16" s="29">
        <f>+'28'!T72</f>
        <v>384968</v>
      </c>
      <c r="T16" s="29">
        <f>+'28'!U72</f>
        <v>281403</v>
      </c>
      <c r="U16" s="29">
        <f>+'28'!V72</f>
        <v>279426</v>
      </c>
      <c r="V16" s="29">
        <f>+'28'!W72</f>
        <v>311707</v>
      </c>
      <c r="W16" s="29">
        <f>+'28'!X72</f>
        <v>341218</v>
      </c>
      <c r="X16" s="33">
        <f>+'28'!Y72</f>
        <v>534568</v>
      </c>
    </row>
    <row r="17" spans="1:24" x14ac:dyDescent="0.25">
      <c r="A17" s="19"/>
      <c r="B17" s="18"/>
      <c r="C17" s="18"/>
      <c r="D17" s="7" t="s">
        <v>7</v>
      </c>
      <c r="E17" s="21">
        <f>+'28'!E73</f>
        <v>0.1665437618907703</v>
      </c>
      <c r="F17" s="21">
        <f>+'28'!F73</f>
        <v>0.22123954492771283</v>
      </c>
      <c r="G17" s="21">
        <f>+'28'!G73</f>
        <v>0.30202189451437084</v>
      </c>
      <c r="H17" s="21">
        <f>+'28'!H73</f>
        <v>0.21244785294479196</v>
      </c>
      <c r="I17" s="21">
        <f>+'28'!I73</f>
        <v>0.14852615330091251</v>
      </c>
      <c r="J17" s="21">
        <f>+'28'!J73</f>
        <v>0.15807817719187431</v>
      </c>
      <c r="K17" s="28">
        <f>+'28'!K73</f>
        <v>0.23651767227635423</v>
      </c>
      <c r="N17" s="19"/>
      <c r="O17" s="18"/>
      <c r="P17" s="18"/>
      <c r="Q17" s="7" t="s">
        <v>7</v>
      </c>
      <c r="R17" s="29">
        <f>+'28'!S73</f>
        <v>7436.4084114635907</v>
      </c>
      <c r="S17" s="29">
        <f>+'28'!T73</f>
        <v>10086.578213727458</v>
      </c>
      <c r="T17" s="29">
        <f>+'28'!U73</f>
        <v>14717.912378280789</v>
      </c>
      <c r="U17" s="29">
        <f>+'28'!V73</f>
        <v>10845.973097031145</v>
      </c>
      <c r="V17" s="29">
        <f>+'28'!W73</f>
        <v>7469.6401523734075</v>
      </c>
      <c r="W17" s="29">
        <f>+'28'!X73</f>
        <v>7737.0739946996709</v>
      </c>
      <c r="X17" s="33">
        <f>+'28'!Y73</f>
        <v>10879.305037814564</v>
      </c>
    </row>
    <row r="18" spans="1:24" x14ac:dyDescent="0.25">
      <c r="A18" s="19"/>
      <c r="B18" s="18"/>
      <c r="C18" s="18" t="s">
        <v>21</v>
      </c>
      <c r="D18" s="7" t="s">
        <v>6</v>
      </c>
      <c r="E18" s="21">
        <f>+'28'!E74</f>
        <v>9.3569009614166347</v>
      </c>
      <c r="F18" s="21">
        <f>+'28'!F74</f>
        <v>12.234661093415149</v>
      </c>
      <c r="G18" s="21">
        <f>+'28'!G74</f>
        <v>9.6120832192293975</v>
      </c>
      <c r="H18" s="21">
        <f>+'28'!H74</f>
        <v>8.1572063156440429</v>
      </c>
      <c r="I18" s="21">
        <f>+'28'!I74</f>
        <v>8.3492471404394184</v>
      </c>
      <c r="J18" s="21">
        <f>+'28'!J74</f>
        <v>8.811476500989885</v>
      </c>
      <c r="K18" s="28">
        <f>+'28'!K74</f>
        <v>13.930672566636856</v>
      </c>
      <c r="N18" s="19"/>
      <c r="O18" s="18"/>
      <c r="P18" s="18" t="s">
        <v>21</v>
      </c>
      <c r="Q18" s="7" t="s">
        <v>6</v>
      </c>
      <c r="R18" s="29">
        <f>+'28'!S74</f>
        <v>261432</v>
      </c>
      <c r="S18" s="29">
        <f>+'28'!T74</f>
        <v>354986</v>
      </c>
      <c r="T18" s="29">
        <f>+'28'!U74</f>
        <v>297647</v>
      </c>
      <c r="U18" s="29">
        <f>+'28'!V74</f>
        <v>271595</v>
      </c>
      <c r="V18" s="29">
        <f>+'28'!W74</f>
        <v>296692</v>
      </c>
      <c r="W18" s="29">
        <f>+'28'!X74</f>
        <v>330958</v>
      </c>
      <c r="X18" s="33">
        <f>+'28'!Y74</f>
        <v>567178</v>
      </c>
    </row>
    <row r="19" spans="1:24" x14ac:dyDescent="0.25">
      <c r="A19" s="19"/>
      <c r="B19" s="18"/>
      <c r="C19" s="18"/>
      <c r="D19" s="7" t="s">
        <v>7</v>
      </c>
      <c r="E19" s="21">
        <f>+'28'!E75</f>
        <v>0.25059875317641112</v>
      </c>
      <c r="F19" s="21">
        <f>+'28'!F75</f>
        <v>0.33330691933475315</v>
      </c>
      <c r="G19" s="21">
        <f>+'28'!G75</f>
        <v>0.55519164094985818</v>
      </c>
      <c r="H19" s="21">
        <f>+'28'!H75</f>
        <v>0.29909777137005972</v>
      </c>
      <c r="I19" s="21">
        <f>+'28'!I75</f>
        <v>0.18813678813002269</v>
      </c>
      <c r="J19" s="21">
        <f>+'28'!J75</f>
        <v>0.22568266788829264</v>
      </c>
      <c r="K19" s="28">
        <f>+'28'!K75</f>
        <v>0.43650020333608824</v>
      </c>
      <c r="N19" s="19"/>
      <c r="O19" s="18"/>
      <c r="P19" s="18"/>
      <c r="Q19" s="7" t="s">
        <v>7</v>
      </c>
      <c r="R19" s="29">
        <f>+'28'!S75</f>
        <v>7207.6226224744014</v>
      </c>
      <c r="S19" s="29">
        <f>+'28'!T75</f>
        <v>10976.242035009116</v>
      </c>
      <c r="T19" s="29">
        <f>+'28'!U75</f>
        <v>21255.760194087921</v>
      </c>
      <c r="U19" s="29">
        <f>+'28'!V75</f>
        <v>11267.470571691174</v>
      </c>
      <c r="V19" s="29">
        <f>+'28'!W75</f>
        <v>7538.3509673209282</v>
      </c>
      <c r="W19" s="29">
        <f>+'28'!X75</f>
        <v>9341.8343388087669</v>
      </c>
      <c r="X19" s="33">
        <f>+'28'!Y75</f>
        <v>22755.623435761296</v>
      </c>
    </row>
    <row r="20" spans="1:24" x14ac:dyDescent="0.25">
      <c r="A20" s="11"/>
      <c r="B20" s="25"/>
      <c r="C20" s="25"/>
      <c r="D20" s="12"/>
      <c r="E20" s="14"/>
      <c r="F20" s="14"/>
      <c r="G20" s="14"/>
      <c r="H20" s="14"/>
      <c r="I20" s="14"/>
      <c r="J20" s="14"/>
      <c r="K20" s="15"/>
      <c r="N20" s="11"/>
      <c r="O20" s="25"/>
      <c r="P20" s="25"/>
      <c r="Q20" s="12"/>
      <c r="R20" s="14"/>
      <c r="S20" s="14"/>
      <c r="T20" s="14"/>
      <c r="U20" s="14"/>
      <c r="V20" s="14"/>
      <c r="W20" s="14"/>
      <c r="X20" s="15"/>
    </row>
    <row r="21" spans="1:24" x14ac:dyDescent="0.25">
      <c r="A21" s="174" t="s">
        <v>8</v>
      </c>
      <c r="B21" s="174"/>
      <c r="C21" s="174"/>
      <c r="N21" s="174" t="s">
        <v>8</v>
      </c>
      <c r="O21" s="174"/>
      <c r="P21" s="174"/>
    </row>
    <row r="22" spans="1:24" ht="54.75" customHeight="1" x14ac:dyDescent="0.25">
      <c r="A22" s="172" t="s">
        <v>15</v>
      </c>
      <c r="B22" s="172"/>
      <c r="C22" s="172"/>
      <c r="D22" s="172"/>
      <c r="E22" s="172"/>
      <c r="F22" s="172"/>
      <c r="G22" s="172"/>
      <c r="H22" s="172"/>
      <c r="I22" s="172"/>
      <c r="J22" s="172"/>
      <c r="N22" s="172" t="s">
        <v>15</v>
      </c>
      <c r="O22" s="172"/>
      <c r="P22" s="172"/>
      <c r="Q22" s="172"/>
      <c r="R22" s="172"/>
      <c r="S22" s="172"/>
      <c r="T22" s="172"/>
      <c r="U22" s="172"/>
      <c r="V22" s="172"/>
      <c r="W22" s="172"/>
    </row>
    <row r="23" spans="1:24" ht="70.5" customHeight="1" x14ac:dyDescent="0.25">
      <c r="A23" s="172" t="s">
        <v>16</v>
      </c>
      <c r="B23" s="172"/>
      <c r="C23" s="172"/>
      <c r="D23" s="172"/>
      <c r="E23" s="172"/>
      <c r="F23" s="172"/>
      <c r="G23" s="172"/>
      <c r="H23" s="172"/>
      <c r="I23" s="172"/>
      <c r="J23" s="172"/>
      <c r="N23" s="172" t="s">
        <v>16</v>
      </c>
      <c r="O23" s="172"/>
      <c r="P23" s="172"/>
      <c r="Q23" s="172"/>
      <c r="R23" s="172"/>
      <c r="S23" s="172"/>
      <c r="T23" s="172"/>
      <c r="U23" s="172"/>
      <c r="V23" s="172"/>
      <c r="W23" s="172"/>
    </row>
    <row r="24" spans="1:24" x14ac:dyDescent="0.25">
      <c r="A24" s="172" t="s">
        <v>11</v>
      </c>
      <c r="B24" s="172"/>
      <c r="C24" s="172"/>
      <c r="D24" s="172"/>
      <c r="E24" s="172"/>
      <c r="F24" s="172"/>
      <c r="G24" s="172"/>
      <c r="H24" s="172"/>
      <c r="I24" s="172"/>
      <c r="J24" s="172"/>
      <c r="N24" s="172" t="s">
        <v>11</v>
      </c>
      <c r="O24" s="172"/>
      <c r="P24" s="172"/>
      <c r="Q24" s="172"/>
      <c r="R24" s="172"/>
      <c r="S24" s="172"/>
      <c r="T24" s="172"/>
      <c r="U24" s="172"/>
      <c r="V24" s="172"/>
      <c r="W24" s="172"/>
    </row>
  </sheetData>
  <mergeCells count="9">
    <mergeCell ref="A24:J24"/>
    <mergeCell ref="N24:W24"/>
    <mergeCell ref="N8:N9"/>
    <mergeCell ref="A21:C21"/>
    <mergeCell ref="N21:P21"/>
    <mergeCell ref="A22:J22"/>
    <mergeCell ref="N22:W22"/>
    <mergeCell ref="A23:J23"/>
    <mergeCell ref="N23:W23"/>
  </mergeCells>
  <hyperlinks>
    <hyperlink ref="A1" location="Indice!A1" display="Indice" xr:uid="{3EF3EFE2-48F7-4DE9-AD22-CF88A55423C9}"/>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D3808-ED88-4A31-B220-9496ED7E60B6}">
  <dimension ref="A1:W35"/>
  <sheetViews>
    <sheetView workbookViewId="0"/>
  </sheetViews>
  <sheetFormatPr baseColWidth="10" defaultRowHeight="15" x14ac:dyDescent="0.25"/>
  <cols>
    <col min="1" max="1" width="18.28515625" customWidth="1"/>
    <col min="3" max="3" width="13.5703125" customWidth="1"/>
    <col min="16" max="16" width="15.140625" customWidth="1"/>
  </cols>
  <sheetData>
    <row r="1" spans="1:23" x14ac:dyDescent="0.25">
      <c r="A1" s="166" t="s">
        <v>278</v>
      </c>
    </row>
    <row r="3" spans="1:23" x14ac:dyDescent="0.25">
      <c r="A3" s="18" t="s">
        <v>401</v>
      </c>
      <c r="N3" s="18" t="s">
        <v>265</v>
      </c>
    </row>
    <row r="4" spans="1:23" x14ac:dyDescent="0.25">
      <c r="A4" s="17" t="s">
        <v>14</v>
      </c>
      <c r="N4" s="7" t="s">
        <v>17</v>
      </c>
    </row>
    <row r="6" spans="1:23" x14ac:dyDescent="0.25">
      <c r="A6" s="1"/>
      <c r="B6" s="2"/>
      <c r="C6" s="2"/>
      <c r="D6" s="53">
        <v>2006</v>
      </c>
      <c r="E6" s="53">
        <v>2009</v>
      </c>
      <c r="F6" s="53">
        <v>2011</v>
      </c>
      <c r="G6" s="53">
        <v>2013</v>
      </c>
      <c r="H6" s="53">
        <v>2015</v>
      </c>
      <c r="I6" s="53">
        <v>2017</v>
      </c>
      <c r="J6" s="54">
        <v>2020</v>
      </c>
      <c r="N6" s="1"/>
      <c r="O6" s="2"/>
      <c r="P6" s="2"/>
      <c r="Q6" s="53">
        <v>2006</v>
      </c>
      <c r="R6" s="53">
        <v>2009</v>
      </c>
      <c r="S6" s="53">
        <v>2011</v>
      </c>
      <c r="T6" s="53">
        <v>2013</v>
      </c>
      <c r="U6" s="53">
        <v>2015</v>
      </c>
      <c r="V6" s="53">
        <v>2017</v>
      </c>
      <c r="W6" s="54">
        <v>2020</v>
      </c>
    </row>
    <row r="7" spans="1:23" x14ac:dyDescent="0.25">
      <c r="A7" s="8"/>
      <c r="B7" s="6"/>
      <c r="C7" s="6"/>
      <c r="D7" s="6"/>
      <c r="E7" s="6"/>
      <c r="F7" s="6"/>
      <c r="G7" s="6"/>
      <c r="H7" s="7"/>
      <c r="I7" s="7"/>
      <c r="J7" s="34"/>
      <c r="N7" s="8"/>
      <c r="O7" s="6"/>
      <c r="P7" s="6"/>
      <c r="Q7" s="6"/>
      <c r="R7" s="6"/>
      <c r="S7" s="6"/>
      <c r="T7" s="6"/>
      <c r="U7" s="7"/>
      <c r="V7" s="7"/>
      <c r="W7" s="34"/>
    </row>
    <row r="8" spans="1:23" ht="17.25" customHeight="1" x14ac:dyDescent="0.25">
      <c r="A8" s="35" t="s">
        <v>123</v>
      </c>
      <c r="B8" s="86" t="s">
        <v>59</v>
      </c>
      <c r="C8" s="42" t="s">
        <v>23</v>
      </c>
      <c r="D8" s="27">
        <v>25.775385043508042</v>
      </c>
      <c r="E8" s="27">
        <v>36.753793862798602</v>
      </c>
      <c r="F8" s="27">
        <v>27.347336239596899</v>
      </c>
      <c r="G8" s="27">
        <v>25.239355717278382</v>
      </c>
      <c r="H8" s="27">
        <v>25.827796144911275</v>
      </c>
      <c r="I8" s="27">
        <v>29.001493394600804</v>
      </c>
      <c r="J8" s="39">
        <v>37.902066879198827</v>
      </c>
      <c r="N8" s="175" t="s">
        <v>124</v>
      </c>
      <c r="O8" s="86" t="s">
        <v>59</v>
      </c>
      <c r="P8" s="42" t="s">
        <v>23</v>
      </c>
      <c r="Q8" s="90">
        <v>120411</v>
      </c>
      <c r="R8" s="90">
        <v>153550</v>
      </c>
      <c r="S8" s="90">
        <v>120759</v>
      </c>
      <c r="T8" s="90">
        <v>108795</v>
      </c>
      <c r="U8" s="90">
        <v>111402</v>
      </c>
      <c r="V8" s="90">
        <v>126229</v>
      </c>
      <c r="W8" s="91">
        <v>160621</v>
      </c>
    </row>
    <row r="9" spans="1:23" x14ac:dyDescent="0.25">
      <c r="A9" s="35"/>
      <c r="B9" s="86"/>
      <c r="C9" s="43" t="s">
        <v>24</v>
      </c>
      <c r="D9" s="27">
        <v>0.86264721916473852</v>
      </c>
      <c r="E9" s="27">
        <v>0.91927754296771347</v>
      </c>
      <c r="F9" s="27">
        <v>2.927830824824639</v>
      </c>
      <c r="G9" s="27">
        <v>1.1661398233636318</v>
      </c>
      <c r="H9" s="27">
        <v>0.94758639721342752</v>
      </c>
      <c r="I9" s="27">
        <v>0.85284160795704567</v>
      </c>
      <c r="J9" s="39">
        <v>1.1283599308923433</v>
      </c>
      <c r="N9" s="175"/>
      <c r="O9" s="86"/>
      <c r="P9" s="43" t="s">
        <v>24</v>
      </c>
      <c r="Q9" s="90">
        <v>5448.7614852132901</v>
      </c>
      <c r="R9" s="90">
        <v>6250.6043234781773</v>
      </c>
      <c r="S9" s="90">
        <v>19624.484230149304</v>
      </c>
      <c r="T9" s="90">
        <v>6188.0007394390423</v>
      </c>
      <c r="U9" s="90">
        <v>5526.4160828790718</v>
      </c>
      <c r="V9" s="90">
        <v>5293.2753201645874</v>
      </c>
      <c r="W9" s="91">
        <v>5999.6514376079613</v>
      </c>
    </row>
    <row r="10" spans="1:23" x14ac:dyDescent="0.25">
      <c r="A10" s="35"/>
      <c r="B10" s="86" t="s">
        <v>60</v>
      </c>
      <c r="C10" s="42" t="s">
        <v>23</v>
      </c>
      <c r="D10" s="27">
        <v>14.007280333453487</v>
      </c>
      <c r="E10" s="27">
        <v>18.947558941106109</v>
      </c>
      <c r="F10" s="27">
        <v>15.634159562080917</v>
      </c>
      <c r="G10" s="27">
        <v>13.168225442332716</v>
      </c>
      <c r="H10" s="27">
        <v>15.081126362015503</v>
      </c>
      <c r="I10" s="27">
        <v>15.134089907278991</v>
      </c>
      <c r="J10" s="39">
        <v>28.574991600682509</v>
      </c>
      <c r="N10" s="35"/>
      <c r="O10" s="86" t="s">
        <v>60</v>
      </c>
      <c r="P10" s="42" t="s">
        <v>23</v>
      </c>
      <c r="Q10" s="90">
        <v>82770</v>
      </c>
      <c r="R10" s="90">
        <v>120389</v>
      </c>
      <c r="S10" s="90">
        <v>93451</v>
      </c>
      <c r="T10" s="90">
        <v>82887</v>
      </c>
      <c r="U10" s="90">
        <v>99557</v>
      </c>
      <c r="V10" s="90">
        <v>98537</v>
      </c>
      <c r="W10" s="91">
        <v>194768</v>
      </c>
    </row>
    <row r="11" spans="1:23" x14ac:dyDescent="0.25">
      <c r="A11" s="35"/>
      <c r="B11" s="86"/>
      <c r="C11" s="43" t="s">
        <v>24</v>
      </c>
      <c r="D11" s="27">
        <v>0.59293267155219775</v>
      </c>
      <c r="E11" s="27">
        <v>0.68334263892656333</v>
      </c>
      <c r="F11" s="27">
        <v>1.0532450627989109</v>
      </c>
      <c r="G11" s="27">
        <v>0.54582603268291963</v>
      </c>
      <c r="H11" s="27">
        <v>0.50749583798566533</v>
      </c>
      <c r="I11" s="27">
        <v>0.54236760138077211</v>
      </c>
      <c r="J11" s="39">
        <v>0.77060734542760045</v>
      </c>
      <c r="N11" s="35"/>
      <c r="O11" s="86"/>
      <c r="P11" s="43" t="s">
        <v>24</v>
      </c>
      <c r="Q11" s="90">
        <v>4283.6794964951732</v>
      </c>
      <c r="R11" s="90">
        <v>5809.9168933534093</v>
      </c>
      <c r="S11" s="90">
        <v>7973.7135270176386</v>
      </c>
      <c r="T11" s="90">
        <v>4156.8202116640041</v>
      </c>
      <c r="U11" s="90">
        <v>4130.1639526918289</v>
      </c>
      <c r="V11" s="90">
        <v>4311.5814251438405</v>
      </c>
      <c r="W11" s="91">
        <v>6720.9480905237551</v>
      </c>
    </row>
    <row r="12" spans="1:23" x14ac:dyDescent="0.25">
      <c r="A12" s="35"/>
      <c r="B12" s="86" t="s">
        <v>61</v>
      </c>
      <c r="C12" s="42" t="s">
        <v>23</v>
      </c>
      <c r="D12" s="27">
        <v>10.145727004847267</v>
      </c>
      <c r="E12" s="27">
        <v>14.890541098719536</v>
      </c>
      <c r="F12" s="27">
        <v>10.327337467355415</v>
      </c>
      <c r="G12" s="27">
        <v>11.034179564227605</v>
      </c>
      <c r="H12" s="27">
        <v>10.775444659340899</v>
      </c>
      <c r="I12" s="27">
        <v>11.357102393871449</v>
      </c>
      <c r="J12" s="39">
        <v>20.091876179104332</v>
      </c>
      <c r="N12" s="35"/>
      <c r="O12" s="86" t="s">
        <v>61</v>
      </c>
      <c r="P12" s="42" t="s">
        <v>23</v>
      </c>
      <c r="Q12" s="90">
        <v>65660</v>
      </c>
      <c r="R12" s="90">
        <v>93730</v>
      </c>
      <c r="S12" s="90">
        <v>71813</v>
      </c>
      <c r="T12" s="90">
        <v>76049</v>
      </c>
      <c r="U12" s="90">
        <v>79448</v>
      </c>
      <c r="V12" s="90">
        <v>90819</v>
      </c>
      <c r="W12" s="91">
        <v>163051</v>
      </c>
    </row>
    <row r="13" spans="1:23" x14ac:dyDescent="0.25">
      <c r="A13" s="35"/>
      <c r="B13" s="86"/>
      <c r="C13" s="43" t="s">
        <v>24</v>
      </c>
      <c r="D13" s="27">
        <v>0.52434190813387893</v>
      </c>
      <c r="E13" s="27">
        <v>0.66433087998487428</v>
      </c>
      <c r="F13" s="27">
        <v>0.55112808818357939</v>
      </c>
      <c r="G13" s="27">
        <v>0.90040884968124424</v>
      </c>
      <c r="H13" s="27">
        <v>0.42907169219501873</v>
      </c>
      <c r="I13" s="27">
        <v>0.42431611265579816</v>
      </c>
      <c r="J13" s="39">
        <v>0.64618465598431796</v>
      </c>
      <c r="N13" s="35"/>
      <c r="O13" s="86"/>
      <c r="P13" s="43" t="s">
        <v>24</v>
      </c>
      <c r="Q13" s="90">
        <v>3829.6001455119135</v>
      </c>
      <c r="R13" s="90">
        <v>5042.1988649309496</v>
      </c>
      <c r="S13" s="90">
        <v>4132.717526314419</v>
      </c>
      <c r="T13" s="90">
        <v>7030.3743589917731</v>
      </c>
      <c r="U13" s="90">
        <v>3713.0799123951751</v>
      </c>
      <c r="V13" s="90">
        <v>3980.5707296858641</v>
      </c>
      <c r="W13" s="91">
        <v>6855.384123645651</v>
      </c>
    </row>
    <row r="14" spans="1:23" x14ac:dyDescent="0.25">
      <c r="A14" s="35"/>
      <c r="B14" s="86" t="s">
        <v>62</v>
      </c>
      <c r="C14" s="42" t="s">
        <v>23</v>
      </c>
      <c r="D14" s="27">
        <v>8.3069498662896137</v>
      </c>
      <c r="E14" s="27">
        <v>11.444608687951717</v>
      </c>
      <c r="F14" s="27">
        <v>8.1381542718224917</v>
      </c>
      <c r="G14" s="27">
        <v>7.2858942379024834</v>
      </c>
      <c r="H14" s="27">
        <v>8.3988496389943137</v>
      </c>
      <c r="I14" s="27">
        <v>9.4871663292249409</v>
      </c>
      <c r="J14" s="39">
        <v>15.372919431997909</v>
      </c>
      <c r="N14" s="35"/>
      <c r="O14" s="86" t="s">
        <v>62</v>
      </c>
      <c r="P14" s="42" t="s">
        <v>23</v>
      </c>
      <c r="Q14" s="90">
        <v>59455</v>
      </c>
      <c r="R14" s="90">
        <v>84004</v>
      </c>
      <c r="S14" s="90">
        <v>60591</v>
      </c>
      <c r="T14" s="90">
        <v>58534</v>
      </c>
      <c r="U14" s="90">
        <v>67783</v>
      </c>
      <c r="V14" s="90">
        <v>81346</v>
      </c>
      <c r="W14" s="91">
        <v>125776</v>
      </c>
    </row>
    <row r="15" spans="1:23" x14ac:dyDescent="0.25">
      <c r="A15" s="35"/>
      <c r="B15" s="86"/>
      <c r="C15" s="43" t="s">
        <v>24</v>
      </c>
      <c r="D15" s="27">
        <v>0.43456306243421911</v>
      </c>
      <c r="E15" s="27">
        <v>0.51877635202069727</v>
      </c>
      <c r="F15" s="27">
        <v>0.70578372492400365</v>
      </c>
      <c r="G15" s="27">
        <v>0.41099137893962107</v>
      </c>
      <c r="H15" s="27">
        <v>0.35354728599605212</v>
      </c>
      <c r="I15" s="27">
        <v>0.38117763028295393</v>
      </c>
      <c r="J15" s="39">
        <v>0.63965052712292503</v>
      </c>
      <c r="N15" s="35"/>
      <c r="O15" s="86"/>
      <c r="P15" s="43" t="s">
        <v>24</v>
      </c>
      <c r="Q15" s="90">
        <v>3488.1569502038501</v>
      </c>
      <c r="R15" s="90">
        <v>4608.5941520131064</v>
      </c>
      <c r="S15" s="90">
        <v>6280.9945212183511</v>
      </c>
      <c r="T15" s="90">
        <v>3677.9466194691558</v>
      </c>
      <c r="U15" s="90">
        <v>3320.0793514374118</v>
      </c>
      <c r="V15" s="90">
        <v>3894.7903887151806</v>
      </c>
      <c r="W15" s="91">
        <v>6251.1475134436114</v>
      </c>
    </row>
    <row r="16" spans="1:23" x14ac:dyDescent="0.25">
      <c r="A16" s="35"/>
      <c r="B16" s="86" t="s">
        <v>63</v>
      </c>
      <c r="C16" s="42" t="s">
        <v>23</v>
      </c>
      <c r="D16" s="27">
        <v>6.3282923809442293</v>
      </c>
      <c r="E16" s="27">
        <v>9.392725354387812</v>
      </c>
      <c r="F16" s="27">
        <v>8.1975658524288857</v>
      </c>
      <c r="G16" s="27">
        <v>7.5785937066348454</v>
      </c>
      <c r="H16" s="27">
        <v>6.6989388637323577</v>
      </c>
      <c r="I16" s="27">
        <v>7.5394227708255812</v>
      </c>
      <c r="J16" s="39">
        <v>13.44662689888796</v>
      </c>
      <c r="N16" s="35"/>
      <c r="O16" s="86" t="s">
        <v>63</v>
      </c>
      <c r="P16" s="42" t="s">
        <v>23</v>
      </c>
      <c r="Q16" s="90">
        <v>44365</v>
      </c>
      <c r="R16" s="90">
        <v>68904</v>
      </c>
      <c r="S16" s="90">
        <v>66991</v>
      </c>
      <c r="T16" s="90">
        <v>61986</v>
      </c>
      <c r="U16" s="90">
        <v>56779</v>
      </c>
      <c r="V16" s="90">
        <v>67261</v>
      </c>
      <c r="W16" s="91">
        <v>133651</v>
      </c>
    </row>
    <row r="17" spans="1:23" x14ac:dyDescent="0.25">
      <c r="A17" s="35"/>
      <c r="B17" s="86"/>
      <c r="C17" s="43" t="s">
        <v>24</v>
      </c>
      <c r="D17" s="27">
        <v>0.49930697072842822</v>
      </c>
      <c r="E17" s="27">
        <v>0.49179734166897948</v>
      </c>
      <c r="F17" s="27">
        <v>1.2655265239614351</v>
      </c>
      <c r="G17" s="27">
        <v>0.57581558350678574</v>
      </c>
      <c r="H17" s="27">
        <v>0.29375138688051411</v>
      </c>
      <c r="I17" s="27">
        <v>0.36989391327718779</v>
      </c>
      <c r="J17" s="39">
        <v>0.48979753639238333</v>
      </c>
      <c r="N17" s="35"/>
      <c r="O17" s="86"/>
      <c r="P17" s="43" t="s">
        <v>24</v>
      </c>
      <c r="Q17" s="90">
        <v>3827.0696868009513</v>
      </c>
      <c r="R17" s="90">
        <v>4218.6132704408856</v>
      </c>
      <c r="S17" s="90">
        <v>12646.260051061076</v>
      </c>
      <c r="T17" s="90">
        <v>5510.7758855853372</v>
      </c>
      <c r="U17" s="90">
        <v>2713.0342918842016</v>
      </c>
      <c r="V17" s="90">
        <v>3530.5086507740425</v>
      </c>
      <c r="W17" s="91">
        <v>6094.9630989339148</v>
      </c>
    </row>
    <row r="18" spans="1:23" x14ac:dyDescent="0.25">
      <c r="A18" s="35"/>
      <c r="B18" s="86" t="s">
        <v>64</v>
      </c>
      <c r="C18" s="42" t="s">
        <v>23</v>
      </c>
      <c r="D18" s="27">
        <v>5.4059189831161332</v>
      </c>
      <c r="E18" s="27">
        <v>7.191657307877426</v>
      </c>
      <c r="F18" s="27">
        <v>6.4465907206741502</v>
      </c>
      <c r="G18" s="27">
        <v>4.6692441001716878</v>
      </c>
      <c r="H18" s="27">
        <v>6.2831491668335389</v>
      </c>
      <c r="I18" s="27">
        <v>6.787997189518963</v>
      </c>
      <c r="J18" s="39">
        <v>11.346744074252117</v>
      </c>
      <c r="N18" s="35"/>
      <c r="O18" s="86" t="s">
        <v>64</v>
      </c>
      <c r="P18" s="42" t="s">
        <v>23</v>
      </c>
      <c r="Q18" s="90">
        <v>42104</v>
      </c>
      <c r="R18" s="90">
        <v>56032</v>
      </c>
      <c r="S18" s="90">
        <v>52877</v>
      </c>
      <c r="T18" s="90">
        <v>40495</v>
      </c>
      <c r="U18" s="90">
        <v>58675</v>
      </c>
      <c r="V18" s="90">
        <v>67337</v>
      </c>
      <c r="W18" s="91">
        <v>104329</v>
      </c>
    </row>
    <row r="19" spans="1:23" x14ac:dyDescent="0.25">
      <c r="A19" s="35"/>
      <c r="B19" s="86"/>
      <c r="C19" s="43" t="s">
        <v>24</v>
      </c>
      <c r="D19" s="27">
        <v>0.36398843888250815</v>
      </c>
      <c r="E19" s="27">
        <v>0.47000374140950507</v>
      </c>
      <c r="F19" s="27">
        <v>0.50535868228827929</v>
      </c>
      <c r="G19" s="27">
        <v>0.37938479292048422</v>
      </c>
      <c r="H19" s="27">
        <v>0.57601470485106054</v>
      </c>
      <c r="I19" s="27">
        <v>0.50843897791988213</v>
      </c>
      <c r="J19" s="39">
        <v>1.2221569322644705</v>
      </c>
      <c r="N19" s="35"/>
      <c r="O19" s="86"/>
      <c r="P19" s="43" t="s">
        <v>24</v>
      </c>
      <c r="Q19" s="90">
        <v>3064.9177707973727</v>
      </c>
      <c r="R19" s="90">
        <v>4236.5447052415266</v>
      </c>
      <c r="S19" s="90">
        <v>5309.7616293044466</v>
      </c>
      <c r="T19" s="90">
        <v>3607.9599894477305</v>
      </c>
      <c r="U19" s="90">
        <v>6238.2218071365196</v>
      </c>
      <c r="V19" s="90">
        <v>6086.6470171966275</v>
      </c>
      <c r="W19" s="91">
        <v>19600.506206958369</v>
      </c>
    </row>
    <row r="20" spans="1:23" x14ac:dyDescent="0.25">
      <c r="A20" s="35"/>
      <c r="B20" s="86" t="s">
        <v>65</v>
      </c>
      <c r="C20" s="42" t="s">
        <v>23</v>
      </c>
      <c r="D20" s="27">
        <v>4.0306435617274117</v>
      </c>
      <c r="E20" s="27">
        <v>6.5711894776927418</v>
      </c>
      <c r="F20" s="27">
        <v>4.0045992387385416</v>
      </c>
      <c r="G20" s="27">
        <v>3.9422128429834045</v>
      </c>
      <c r="H20" s="27">
        <v>4.7537982543119082</v>
      </c>
      <c r="I20" s="27">
        <v>4.7538871541295746</v>
      </c>
      <c r="J20" s="39">
        <v>8.2586085111228229</v>
      </c>
      <c r="N20" s="35"/>
      <c r="O20" s="86" t="s">
        <v>65</v>
      </c>
      <c r="P20" s="42" t="s">
        <v>23</v>
      </c>
      <c r="Q20" s="90">
        <v>32636</v>
      </c>
      <c r="R20" s="90">
        <v>55046</v>
      </c>
      <c r="S20" s="90">
        <v>33888</v>
      </c>
      <c r="T20" s="90">
        <v>35848</v>
      </c>
      <c r="U20" s="90">
        <v>45210</v>
      </c>
      <c r="V20" s="90">
        <v>47378</v>
      </c>
      <c r="W20" s="91">
        <v>81960</v>
      </c>
    </row>
    <row r="21" spans="1:23" x14ac:dyDescent="0.25">
      <c r="A21" s="35"/>
      <c r="B21" s="86"/>
      <c r="C21" s="43" t="s">
        <v>24</v>
      </c>
      <c r="D21" s="27">
        <v>0.29072769070992927</v>
      </c>
      <c r="E21" s="27">
        <v>0.43322093313654464</v>
      </c>
      <c r="F21" s="27">
        <v>0.36804553950793284</v>
      </c>
      <c r="G21" s="27">
        <v>0.35116866833701205</v>
      </c>
      <c r="H21" s="27">
        <v>0.26449906203533768</v>
      </c>
      <c r="I21" s="27">
        <v>0.30508316357429283</v>
      </c>
      <c r="J21" s="39">
        <v>0.39559121870146308</v>
      </c>
      <c r="N21" s="35"/>
      <c r="O21" s="86"/>
      <c r="P21" s="43" t="s">
        <v>24</v>
      </c>
      <c r="Q21" s="90">
        <v>2589.0985133874874</v>
      </c>
      <c r="R21" s="90">
        <v>3955.0565238266659</v>
      </c>
      <c r="S21" s="90">
        <v>3124.5152671629762</v>
      </c>
      <c r="T21" s="90">
        <v>3304.8649665703597</v>
      </c>
      <c r="U21" s="90">
        <v>2748.6988603917002</v>
      </c>
      <c r="V21" s="90">
        <v>3268.8716931263898</v>
      </c>
      <c r="W21" s="91">
        <v>4330.809956839491</v>
      </c>
    </row>
    <row r="22" spans="1:23" x14ac:dyDescent="0.25">
      <c r="A22" s="35"/>
      <c r="B22" s="88" t="s">
        <v>66</v>
      </c>
      <c r="C22" s="42" t="s">
        <v>23</v>
      </c>
      <c r="D22" s="27">
        <v>3.6915315758712972</v>
      </c>
      <c r="E22" s="27">
        <v>5.3431665847094472</v>
      </c>
      <c r="F22" s="27">
        <v>3.8777419209374013</v>
      </c>
      <c r="G22" s="27">
        <v>3.6482558301850765</v>
      </c>
      <c r="H22" s="27">
        <v>3.7178065871879937</v>
      </c>
      <c r="I22" s="27">
        <v>4.1006138601861153</v>
      </c>
      <c r="J22" s="39">
        <v>5.8620590131129555</v>
      </c>
      <c r="N22" s="35"/>
      <c r="O22" s="88" t="s">
        <v>66</v>
      </c>
      <c r="P22" s="42" t="s">
        <v>23</v>
      </c>
      <c r="Q22" s="90">
        <v>30002</v>
      </c>
      <c r="R22" s="90">
        <v>44115</v>
      </c>
      <c r="S22" s="90">
        <v>33537</v>
      </c>
      <c r="T22" s="90">
        <v>32669</v>
      </c>
      <c r="U22" s="90">
        <v>35950</v>
      </c>
      <c r="V22" s="90">
        <v>41276</v>
      </c>
      <c r="W22" s="91">
        <v>60932</v>
      </c>
    </row>
    <row r="23" spans="1:23" x14ac:dyDescent="0.25">
      <c r="A23" s="35"/>
      <c r="B23" s="88"/>
      <c r="C23" s="43" t="s">
        <v>24</v>
      </c>
      <c r="D23" s="27">
        <v>0.3478111009406587</v>
      </c>
      <c r="E23" s="27">
        <v>0.38570979949594597</v>
      </c>
      <c r="F23" s="27">
        <v>0.50473234185892013</v>
      </c>
      <c r="G23" s="27">
        <v>0.39036859363306448</v>
      </c>
      <c r="H23" s="27">
        <v>0.24858592772384164</v>
      </c>
      <c r="I23" s="27">
        <v>0.27273776935897026</v>
      </c>
      <c r="J23" s="39">
        <v>0.30432061726222215</v>
      </c>
      <c r="N23" s="35"/>
      <c r="O23" s="88"/>
      <c r="P23" s="43" t="s">
        <v>24</v>
      </c>
      <c r="Q23" s="90">
        <v>3017.8656236100978</v>
      </c>
      <c r="R23" s="90">
        <v>3511.7666118482211</v>
      </c>
      <c r="S23" s="90">
        <v>4536.3309887810183</v>
      </c>
      <c r="T23" s="90">
        <v>4067.2557885501265</v>
      </c>
      <c r="U23" s="90">
        <v>2676.1640116791818</v>
      </c>
      <c r="V23" s="90">
        <v>3005.4443889293811</v>
      </c>
      <c r="W23" s="91">
        <v>3509.970079863529</v>
      </c>
    </row>
    <row r="24" spans="1:23" x14ac:dyDescent="0.25">
      <c r="A24" s="35"/>
      <c r="B24" s="88" t="s">
        <v>67</v>
      </c>
      <c r="C24" s="42" t="s">
        <v>23</v>
      </c>
      <c r="D24" s="27">
        <v>3.2187295812724726</v>
      </c>
      <c r="E24" s="27">
        <v>4.1987539465067698</v>
      </c>
      <c r="F24" s="27">
        <v>3.1780993571919463</v>
      </c>
      <c r="G24" s="27">
        <v>3.3381340383135711</v>
      </c>
      <c r="H24" s="27">
        <v>3.3097350023487802</v>
      </c>
      <c r="I24" s="27">
        <v>3.1668050983890654</v>
      </c>
      <c r="J24" s="39">
        <v>4.5349238333818587</v>
      </c>
      <c r="N24" s="35"/>
      <c r="O24" s="88" t="s">
        <v>67</v>
      </c>
      <c r="P24" s="42" t="s">
        <v>23</v>
      </c>
      <c r="Q24" s="90">
        <v>25074</v>
      </c>
      <c r="R24" s="90">
        <v>34431</v>
      </c>
      <c r="S24" s="90">
        <v>26174</v>
      </c>
      <c r="T24" s="90">
        <v>30456</v>
      </c>
      <c r="U24" s="90">
        <v>29944</v>
      </c>
      <c r="V24" s="90">
        <v>30883</v>
      </c>
      <c r="W24" s="91">
        <v>47194</v>
      </c>
    </row>
    <row r="25" spans="1:23" x14ac:dyDescent="0.25">
      <c r="A25" s="35"/>
      <c r="B25" s="88"/>
      <c r="C25" s="43" t="s">
        <v>24</v>
      </c>
      <c r="D25" s="27">
        <v>0.29944776967703701</v>
      </c>
      <c r="E25" s="27">
        <v>0.5126217727117317</v>
      </c>
      <c r="F25" s="27">
        <v>0.41688058190299637</v>
      </c>
      <c r="G25" s="27">
        <v>0.50361306538337824</v>
      </c>
      <c r="H25" s="27">
        <v>0.23147769026727882</v>
      </c>
      <c r="I25" s="27">
        <v>0.27965856850223231</v>
      </c>
      <c r="J25" s="39">
        <v>0.29879539290445978</v>
      </c>
      <c r="N25" s="35"/>
      <c r="O25" s="88"/>
      <c r="P25" s="43" t="s">
        <v>24</v>
      </c>
      <c r="Q25" s="90">
        <v>2374.6130047358765</v>
      </c>
      <c r="R25" s="90">
        <v>4784.6802555417253</v>
      </c>
      <c r="S25" s="90">
        <v>3404.1399088405788</v>
      </c>
      <c r="T25" s="90">
        <v>5090.0444896832987</v>
      </c>
      <c r="U25" s="90">
        <v>2156.2885563152563</v>
      </c>
      <c r="V25" s="90">
        <v>2789.4219663123436</v>
      </c>
      <c r="W25" s="91">
        <v>3389.9226502832521</v>
      </c>
    </row>
    <row r="26" spans="1:23" x14ac:dyDescent="0.25">
      <c r="A26" s="35"/>
      <c r="B26" s="88" t="s">
        <v>68</v>
      </c>
      <c r="C26" s="42" t="s">
        <v>23</v>
      </c>
      <c r="D26" s="27">
        <v>2.2223655817713359</v>
      </c>
      <c r="E26" s="27">
        <v>3.7339159746546002</v>
      </c>
      <c r="F26" s="27">
        <v>2.311477327562256</v>
      </c>
      <c r="G26" s="27">
        <v>2.7149078758193541</v>
      </c>
      <c r="H26" s="27">
        <v>2.6515525220635716</v>
      </c>
      <c r="I26" s="27">
        <v>2.286371557581147</v>
      </c>
      <c r="J26" s="39">
        <v>2.8560544302091926</v>
      </c>
      <c r="N26" s="35"/>
      <c r="O26" s="88" t="s">
        <v>68</v>
      </c>
      <c r="P26" s="42" t="s">
        <v>23</v>
      </c>
      <c r="Q26" s="90">
        <v>16880</v>
      </c>
      <c r="R26" s="90">
        <v>29753</v>
      </c>
      <c r="S26" s="90">
        <v>18969</v>
      </c>
      <c r="T26" s="90">
        <v>23302</v>
      </c>
      <c r="U26" s="90">
        <v>23651</v>
      </c>
      <c r="V26" s="90">
        <v>21110</v>
      </c>
      <c r="W26" s="91">
        <v>29464</v>
      </c>
    </row>
    <row r="27" spans="1:23" x14ac:dyDescent="0.25">
      <c r="A27" s="35"/>
      <c r="B27" s="88"/>
      <c r="C27" s="43" t="s">
        <v>24</v>
      </c>
      <c r="D27" s="27">
        <v>0.2840131422662</v>
      </c>
      <c r="E27" s="27">
        <v>0.54649026878296458</v>
      </c>
      <c r="F27" s="27">
        <v>0.42661619068133882</v>
      </c>
      <c r="G27" s="27">
        <v>0.35867178593251586</v>
      </c>
      <c r="H27" s="27">
        <v>0.22720339596278843</v>
      </c>
      <c r="I27" s="27">
        <v>0.21184605465030068</v>
      </c>
      <c r="J27" s="39">
        <v>0.27809704591623347</v>
      </c>
      <c r="N27" s="35"/>
      <c r="O27" s="88"/>
      <c r="P27" s="43" t="s">
        <v>24</v>
      </c>
      <c r="Q27" s="90">
        <v>2257.6961407370486</v>
      </c>
      <c r="R27" s="90">
        <v>4614.5202871805604</v>
      </c>
      <c r="S27" s="90">
        <v>3955.0746487197825</v>
      </c>
      <c r="T27" s="90">
        <v>3213.0482198339737</v>
      </c>
      <c r="U27" s="90">
        <v>1922.1388561608385</v>
      </c>
      <c r="V27" s="90">
        <v>2155.3322408178256</v>
      </c>
      <c r="W27" s="91">
        <v>3098.8378924090975</v>
      </c>
    </row>
    <row r="28" spans="1:23" x14ac:dyDescent="0.25">
      <c r="A28" s="35"/>
      <c r="B28" s="37" t="s">
        <v>20</v>
      </c>
      <c r="C28" s="42" t="s">
        <v>23</v>
      </c>
      <c r="D28" s="27">
        <f>+'30'!D12</f>
        <v>7.3172762600522256</v>
      </c>
      <c r="E28" s="27">
        <f>+'30'!E12</f>
        <v>10.22952754201936</v>
      </c>
      <c r="F28" s="27">
        <f>+'30'!F12</f>
        <v>7.7277896279597442</v>
      </c>
      <c r="G28" s="27">
        <f>+'30'!G12</f>
        <v>7.0384018965918056</v>
      </c>
      <c r="H28" s="27">
        <f>+'30'!H12</f>
        <v>7.460940977777299</v>
      </c>
      <c r="I28" s="27">
        <f>+'30'!I12</f>
        <v>7.8627854016948291</v>
      </c>
      <c r="J28" s="39">
        <f>+'30'!J12</f>
        <v>12.569828832936073</v>
      </c>
      <c r="N28" s="35"/>
      <c r="O28" s="37" t="s">
        <v>20</v>
      </c>
      <c r="P28" s="42" t="s">
        <v>23</v>
      </c>
      <c r="Q28" s="87">
        <f>+'30'!R12</f>
        <v>519357</v>
      </c>
      <c r="R28" s="87">
        <f>+'30'!S12</f>
        <v>739954</v>
      </c>
      <c r="S28" s="87">
        <f>+'30'!T12</f>
        <v>579050</v>
      </c>
      <c r="T28" s="87">
        <f>+'30'!U12</f>
        <v>551021</v>
      </c>
      <c r="U28" s="87">
        <f>+'30'!V12</f>
        <v>608399</v>
      </c>
      <c r="V28" s="87">
        <f>+'30'!W12</f>
        <v>672176</v>
      </c>
      <c r="W28" s="91">
        <f>+'30'!X12</f>
        <v>1101746</v>
      </c>
    </row>
    <row r="29" spans="1:23" x14ac:dyDescent="0.25">
      <c r="A29" s="35"/>
      <c r="B29" s="37"/>
      <c r="C29" s="43" t="s">
        <v>24</v>
      </c>
      <c r="D29" s="27">
        <f>+'30'!D13</f>
        <v>0.15304692402506381</v>
      </c>
      <c r="E29" s="27">
        <f>+'30'!E13</f>
        <v>0.19421856270962326</v>
      </c>
      <c r="F29" s="27">
        <f>+'30'!F13</f>
        <v>0.32053575826762654</v>
      </c>
      <c r="G29" s="27">
        <f>+'30'!G13</f>
        <v>0.18136879914384063</v>
      </c>
      <c r="H29" s="27">
        <f>+'30'!H13</f>
        <v>0.12922849320346314</v>
      </c>
      <c r="I29" s="27">
        <f>+'30'!I13</f>
        <v>0.14243025393685141</v>
      </c>
      <c r="J29" s="39">
        <f>+'30'!J13</f>
        <v>0.21832834585295943</v>
      </c>
      <c r="N29" s="35"/>
      <c r="O29" s="37"/>
      <c r="P29" s="43" t="s">
        <v>24</v>
      </c>
      <c r="Q29" s="87">
        <f>+'30'!R13</f>
        <v>11358.5400932102</v>
      </c>
      <c r="R29" s="87">
        <f>+'30'!S13</f>
        <v>16323.039918046277</v>
      </c>
      <c r="S29" s="87">
        <f>+'30'!T13</f>
        <v>31322.772493663895</v>
      </c>
      <c r="T29" s="87">
        <f>+'30'!U13</f>
        <v>17084.589316590733</v>
      </c>
      <c r="U29" s="87">
        <f>+'30'!V13</f>
        <v>12202.382674738672</v>
      </c>
      <c r="V29" s="87">
        <f>+'30'!W13</f>
        <v>13094.08357279978</v>
      </c>
      <c r="W29" s="91">
        <f>+'30'!X13</f>
        <v>26668.511337888936</v>
      </c>
    </row>
    <row r="30" spans="1:23" x14ac:dyDescent="0.25">
      <c r="A30" s="49"/>
      <c r="B30" s="50"/>
      <c r="C30" s="50"/>
      <c r="D30" s="51"/>
      <c r="E30" s="51"/>
      <c r="F30" s="51"/>
      <c r="G30" s="51"/>
      <c r="H30" s="51"/>
      <c r="I30" s="51"/>
      <c r="J30" s="89"/>
      <c r="N30" s="49"/>
      <c r="O30" s="50"/>
      <c r="P30" s="50"/>
      <c r="Q30" s="51"/>
      <c r="R30" s="51"/>
      <c r="S30" s="51"/>
      <c r="T30" s="51"/>
      <c r="U30" s="51"/>
      <c r="V30" s="51"/>
      <c r="W30" s="89"/>
    </row>
    <row r="31" spans="1:23" x14ac:dyDescent="0.25">
      <c r="A31" s="174" t="s">
        <v>8</v>
      </c>
      <c r="B31" s="174"/>
      <c r="C31" s="174"/>
      <c r="N31" s="174" t="s">
        <v>8</v>
      </c>
      <c r="O31" s="174"/>
      <c r="P31" s="174"/>
    </row>
    <row r="32" spans="1:23" ht="52.5" customHeight="1" x14ac:dyDescent="0.25">
      <c r="A32" s="172" t="s">
        <v>15</v>
      </c>
      <c r="B32" s="172"/>
      <c r="C32" s="172"/>
      <c r="D32" s="172"/>
      <c r="E32" s="172"/>
      <c r="F32" s="172"/>
      <c r="G32" s="172"/>
      <c r="H32" s="172"/>
      <c r="I32" s="172"/>
      <c r="J32" s="172"/>
      <c r="N32" s="172" t="s">
        <v>15</v>
      </c>
      <c r="O32" s="172"/>
      <c r="P32" s="172"/>
      <c r="Q32" s="172"/>
      <c r="R32" s="172"/>
      <c r="S32" s="172"/>
      <c r="T32" s="172"/>
      <c r="U32" s="172"/>
      <c r="V32" s="172"/>
      <c r="W32" s="172"/>
    </row>
    <row r="33" spans="1:23" ht="69" customHeight="1" x14ac:dyDescent="0.25">
      <c r="A33" s="172" t="s">
        <v>16</v>
      </c>
      <c r="B33" s="172"/>
      <c r="C33" s="172"/>
      <c r="D33" s="172"/>
      <c r="E33" s="172"/>
      <c r="F33" s="172"/>
      <c r="G33" s="172"/>
      <c r="H33" s="172"/>
      <c r="I33" s="172"/>
      <c r="J33" s="172"/>
      <c r="N33" s="172" t="s">
        <v>16</v>
      </c>
      <c r="O33" s="172"/>
      <c r="P33" s="172"/>
      <c r="Q33" s="172"/>
      <c r="R33" s="172"/>
      <c r="S33" s="172"/>
      <c r="T33" s="172"/>
      <c r="U33" s="172"/>
      <c r="V33" s="172"/>
      <c r="W33" s="172"/>
    </row>
    <row r="34" spans="1:23" x14ac:dyDescent="0.25">
      <c r="A34" s="7" t="s">
        <v>70</v>
      </c>
      <c r="N34" s="7" t="s">
        <v>70</v>
      </c>
    </row>
    <row r="35" spans="1:23" x14ac:dyDescent="0.25">
      <c r="A35" s="172" t="s">
        <v>11</v>
      </c>
      <c r="B35" s="172"/>
      <c r="C35" s="172"/>
      <c r="D35" s="172"/>
      <c r="E35" s="172"/>
      <c r="F35" s="172"/>
      <c r="G35" s="172"/>
      <c r="H35" s="172"/>
      <c r="I35" s="172"/>
      <c r="J35" s="172"/>
      <c r="N35" s="172" t="s">
        <v>11</v>
      </c>
      <c r="O35" s="172"/>
      <c r="P35" s="172"/>
      <c r="Q35" s="172"/>
      <c r="R35" s="172"/>
      <c r="S35" s="172"/>
      <c r="T35" s="172"/>
      <c r="U35" s="172"/>
      <c r="V35" s="172"/>
      <c r="W35" s="172"/>
    </row>
  </sheetData>
  <mergeCells count="9">
    <mergeCell ref="A35:J35"/>
    <mergeCell ref="N35:W35"/>
    <mergeCell ref="N8:N9"/>
    <mergeCell ref="A31:C31"/>
    <mergeCell ref="N31:P31"/>
    <mergeCell ref="A32:J32"/>
    <mergeCell ref="N32:W32"/>
    <mergeCell ref="A33:J33"/>
    <mergeCell ref="N33:W33"/>
  </mergeCells>
  <hyperlinks>
    <hyperlink ref="A1" location="Indice!A1" display="Indice" xr:uid="{628D3913-7417-4404-9359-4FE79626E703}"/>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BC9EA-B907-4238-B374-AEFC2248DA96}">
  <dimension ref="A1:Y57"/>
  <sheetViews>
    <sheetView workbookViewId="0"/>
  </sheetViews>
  <sheetFormatPr baseColWidth="10" defaultRowHeight="15" x14ac:dyDescent="0.25"/>
  <cols>
    <col min="1" max="1" width="19.7109375" customWidth="1"/>
    <col min="4" max="4" width="13.28515625" customWidth="1"/>
    <col min="18" max="18" width="13.5703125" customWidth="1"/>
  </cols>
  <sheetData>
    <row r="1" spans="1:25" x14ac:dyDescent="0.25">
      <c r="A1" s="166" t="s">
        <v>278</v>
      </c>
    </row>
    <row r="3" spans="1:25" x14ac:dyDescent="0.25">
      <c r="A3" s="18" t="s">
        <v>138</v>
      </c>
      <c r="O3" s="18" t="s">
        <v>264</v>
      </c>
    </row>
    <row r="4" spans="1:25" x14ac:dyDescent="0.25">
      <c r="A4" s="17" t="s">
        <v>14</v>
      </c>
      <c r="O4" s="7" t="s">
        <v>17</v>
      </c>
    </row>
    <row r="6" spans="1:25" x14ac:dyDescent="0.25">
      <c r="A6" s="1"/>
      <c r="B6" s="2"/>
      <c r="C6" s="2"/>
      <c r="D6" s="2"/>
      <c r="E6" s="53">
        <v>2006</v>
      </c>
      <c r="F6" s="53">
        <v>2009</v>
      </c>
      <c r="G6" s="53">
        <v>2011</v>
      </c>
      <c r="H6" s="53">
        <v>2013</v>
      </c>
      <c r="I6" s="53">
        <v>2015</v>
      </c>
      <c r="J6" s="53">
        <v>2017</v>
      </c>
      <c r="K6" s="54">
        <v>2020</v>
      </c>
      <c r="O6" s="1"/>
      <c r="P6" s="2"/>
      <c r="Q6" s="2"/>
      <c r="R6" s="2"/>
      <c r="S6" s="53">
        <v>2006</v>
      </c>
      <c r="T6" s="53">
        <v>2009</v>
      </c>
      <c r="U6" s="53">
        <v>2011</v>
      </c>
      <c r="V6" s="53">
        <v>2013</v>
      </c>
      <c r="W6" s="53">
        <v>2015</v>
      </c>
      <c r="X6" s="53">
        <v>2017</v>
      </c>
      <c r="Y6" s="54">
        <v>2020</v>
      </c>
    </row>
    <row r="7" spans="1:25" x14ac:dyDescent="0.25">
      <c r="A7" s="8"/>
      <c r="B7" s="6"/>
      <c r="C7" s="6"/>
      <c r="D7" s="6"/>
      <c r="E7" s="6"/>
      <c r="F7" s="6"/>
      <c r="G7" s="6"/>
      <c r="H7" s="6"/>
      <c r="I7" s="7"/>
      <c r="J7" s="7"/>
      <c r="K7" s="34"/>
      <c r="O7" s="8"/>
      <c r="P7" s="6"/>
      <c r="Q7" s="6"/>
      <c r="R7" s="6"/>
      <c r="S7" s="6"/>
      <c r="T7" s="6"/>
      <c r="U7" s="6"/>
      <c r="V7" s="6"/>
      <c r="W7" s="7"/>
      <c r="X7" s="7"/>
      <c r="Y7" s="34"/>
    </row>
    <row r="8" spans="1:25" ht="17.25" customHeight="1" x14ac:dyDescent="0.25">
      <c r="A8" s="35" t="s">
        <v>123</v>
      </c>
      <c r="B8" s="86" t="s">
        <v>59</v>
      </c>
      <c r="C8" s="86" t="s">
        <v>19</v>
      </c>
      <c r="D8" s="42" t="s">
        <v>23</v>
      </c>
      <c r="E8" s="27">
        <v>22.775340709000417</v>
      </c>
      <c r="F8" s="27">
        <v>35.330270255296078</v>
      </c>
      <c r="G8" s="27">
        <v>24.953260926134249</v>
      </c>
      <c r="H8" s="27">
        <v>25.209987146694225</v>
      </c>
      <c r="I8" s="27">
        <v>23.164338313282222</v>
      </c>
      <c r="J8" s="27">
        <v>29.131180582357736</v>
      </c>
      <c r="K8" s="39">
        <v>37.01461789651318</v>
      </c>
      <c r="O8" s="175" t="s">
        <v>124</v>
      </c>
      <c r="P8" s="86" t="s">
        <v>59</v>
      </c>
      <c r="Q8" s="86" t="s">
        <v>19</v>
      </c>
      <c r="R8" s="42" t="s">
        <v>23</v>
      </c>
      <c r="S8" s="90">
        <v>67131</v>
      </c>
      <c r="T8" s="90">
        <v>89275</v>
      </c>
      <c r="U8" s="90">
        <v>62331</v>
      </c>
      <c r="V8" s="90">
        <v>59037</v>
      </c>
      <c r="W8" s="90">
        <v>53508</v>
      </c>
      <c r="X8" s="90">
        <v>67931</v>
      </c>
      <c r="Y8" s="91">
        <v>84447</v>
      </c>
    </row>
    <row r="9" spans="1:25" x14ac:dyDescent="0.25">
      <c r="A9" s="35"/>
      <c r="B9" s="86"/>
      <c r="C9" s="86"/>
      <c r="D9" s="43" t="s">
        <v>24</v>
      </c>
      <c r="E9" s="27">
        <v>0.992002118066595</v>
      </c>
      <c r="F9" s="27">
        <v>1.1403238665634152</v>
      </c>
      <c r="G9" s="27">
        <v>2.9508211668203153</v>
      </c>
      <c r="H9" s="27">
        <v>1.6445336395919128</v>
      </c>
      <c r="I9" s="27">
        <v>1.0735407369972669</v>
      </c>
      <c r="J9" s="27">
        <v>1.0569312510257227</v>
      </c>
      <c r="K9" s="39">
        <v>1.5017874985829611</v>
      </c>
      <c r="O9" s="175"/>
      <c r="P9" s="86"/>
      <c r="Q9" s="86"/>
      <c r="R9" s="43" t="s">
        <v>24</v>
      </c>
      <c r="S9" s="90">
        <v>3707.9806062912689</v>
      </c>
      <c r="T9" s="90">
        <v>4313.246633938169</v>
      </c>
      <c r="U9" s="90">
        <v>10314.932550915826</v>
      </c>
      <c r="V9" s="90">
        <v>5006.1563079431135</v>
      </c>
      <c r="W9" s="90">
        <v>2954.6641892506173</v>
      </c>
      <c r="X9" s="90">
        <v>3166.9929917596296</v>
      </c>
      <c r="Y9" s="91">
        <v>3999.6887058671537</v>
      </c>
    </row>
    <row r="10" spans="1:25" x14ac:dyDescent="0.25">
      <c r="A10" s="35"/>
      <c r="B10" s="86"/>
      <c r="C10" s="86" t="s">
        <v>21</v>
      </c>
      <c r="D10" s="42" t="s">
        <v>23</v>
      </c>
      <c r="E10" s="27">
        <v>30.904513868748623</v>
      </c>
      <c r="F10" s="27">
        <v>38.932601624538897</v>
      </c>
      <c r="G10" s="27">
        <v>30.465523714178449</v>
      </c>
      <c r="H10" s="27">
        <v>25.274289893941244</v>
      </c>
      <c r="I10" s="27">
        <v>28.898883359206923</v>
      </c>
      <c r="J10" s="27">
        <v>28.851826190240519</v>
      </c>
      <c r="K10" s="39">
        <v>38.936994591942096</v>
      </c>
      <c r="O10" s="92"/>
      <c r="P10" s="86"/>
      <c r="Q10" s="86" t="s">
        <v>21</v>
      </c>
      <c r="R10" s="42" t="s">
        <v>23</v>
      </c>
      <c r="S10" s="90">
        <v>53280</v>
      </c>
      <c r="T10" s="90">
        <v>64275</v>
      </c>
      <c r="U10" s="90">
        <v>58428</v>
      </c>
      <c r="V10" s="90">
        <v>49758</v>
      </c>
      <c r="W10" s="90">
        <v>57894</v>
      </c>
      <c r="X10" s="90">
        <v>58298</v>
      </c>
      <c r="Y10" s="91">
        <v>76174</v>
      </c>
    </row>
    <row r="11" spans="1:25" x14ac:dyDescent="0.25">
      <c r="A11" s="35"/>
      <c r="B11" s="86"/>
      <c r="C11" s="86"/>
      <c r="D11" s="43" t="s">
        <v>24</v>
      </c>
      <c r="E11" s="27">
        <v>1.3599998551294918</v>
      </c>
      <c r="F11" s="27">
        <v>1.4970302355877068</v>
      </c>
      <c r="G11" s="27">
        <v>3.1467243261530298</v>
      </c>
      <c r="H11" s="27">
        <v>1.4662884822387228</v>
      </c>
      <c r="I11" s="27">
        <v>1.3331655446135193</v>
      </c>
      <c r="J11" s="27">
        <v>1.2801148354563439</v>
      </c>
      <c r="K11" s="39">
        <v>1.4337189488260693</v>
      </c>
      <c r="O11" s="92"/>
      <c r="P11" s="86"/>
      <c r="Q11" s="86"/>
      <c r="R11" s="43" t="s">
        <v>24</v>
      </c>
      <c r="S11" s="90">
        <v>2842.9497213982791</v>
      </c>
      <c r="T11" s="90">
        <v>3526.3859039809304</v>
      </c>
      <c r="U11" s="90">
        <v>9893.6003889991371</v>
      </c>
      <c r="V11" s="90">
        <v>3088.7160996787215</v>
      </c>
      <c r="W11" s="90">
        <v>3633.5022955042518</v>
      </c>
      <c r="X11" s="90">
        <v>3439.9072652114119</v>
      </c>
      <c r="Y11" s="91">
        <v>3740.7663486927036</v>
      </c>
    </row>
    <row r="12" spans="1:25" x14ac:dyDescent="0.25">
      <c r="A12" s="35"/>
      <c r="B12" s="86" t="s">
        <v>60</v>
      </c>
      <c r="C12" s="86" t="s">
        <v>19</v>
      </c>
      <c r="D12" s="42" t="s">
        <v>23</v>
      </c>
      <c r="E12" s="27">
        <v>10.829294643448659</v>
      </c>
      <c r="F12" s="27">
        <v>15.311979801455283</v>
      </c>
      <c r="G12" s="27">
        <v>12.060215029495321</v>
      </c>
      <c r="H12" s="27">
        <v>11.560440256886936</v>
      </c>
      <c r="I12" s="27">
        <v>12.74922443584272</v>
      </c>
      <c r="J12" s="27">
        <v>13.505382647623106</v>
      </c>
      <c r="K12" s="39">
        <v>27.289257018442477</v>
      </c>
      <c r="O12" s="92"/>
      <c r="P12" s="86" t="s">
        <v>60</v>
      </c>
      <c r="Q12" s="86" t="s">
        <v>19</v>
      </c>
      <c r="R12" s="42" t="s">
        <v>23</v>
      </c>
      <c r="S12" s="90">
        <v>42500</v>
      </c>
      <c r="T12" s="90">
        <v>63193</v>
      </c>
      <c r="U12" s="90">
        <v>42749</v>
      </c>
      <c r="V12" s="90">
        <v>43778</v>
      </c>
      <c r="W12" s="90">
        <v>49768</v>
      </c>
      <c r="X12" s="90">
        <v>50683</v>
      </c>
      <c r="Y12" s="91">
        <v>93502</v>
      </c>
    </row>
    <row r="13" spans="1:25" x14ac:dyDescent="0.25">
      <c r="A13" s="35"/>
      <c r="B13" s="86"/>
      <c r="C13" s="86"/>
      <c r="D13" s="43" t="s">
        <v>24</v>
      </c>
      <c r="E13" s="27">
        <v>0.66449364685196866</v>
      </c>
      <c r="F13" s="27">
        <v>0.72600784504991422</v>
      </c>
      <c r="G13" s="27">
        <v>1.0228861315238553</v>
      </c>
      <c r="H13" s="27">
        <v>0.65042445335263666</v>
      </c>
      <c r="I13" s="27">
        <v>0.64591592745630544</v>
      </c>
      <c r="J13" s="27">
        <v>0.70290252424114308</v>
      </c>
      <c r="K13" s="39">
        <v>0.99951031405651625</v>
      </c>
      <c r="O13" s="92"/>
      <c r="P13" s="86"/>
      <c r="Q13" s="86"/>
      <c r="R13" s="43" t="s">
        <v>24</v>
      </c>
      <c r="S13" s="90">
        <v>2894.6072021672894</v>
      </c>
      <c r="T13" s="90">
        <v>3571.0914079654849</v>
      </c>
      <c r="U13" s="90">
        <v>4064.8162297644103</v>
      </c>
      <c r="V13" s="90">
        <v>2871.3227893932772</v>
      </c>
      <c r="W13" s="90">
        <v>2937.4872900528189</v>
      </c>
      <c r="X13" s="90">
        <v>3014.3680397377479</v>
      </c>
      <c r="Y13" s="91">
        <v>4145.1052258773207</v>
      </c>
    </row>
    <row r="14" spans="1:25" x14ac:dyDescent="0.25">
      <c r="A14" s="35"/>
      <c r="B14" s="86"/>
      <c r="C14" s="86" t="s">
        <v>21</v>
      </c>
      <c r="D14" s="42" t="s">
        <v>23</v>
      </c>
      <c r="E14" s="27">
        <v>20.291958297430625</v>
      </c>
      <c r="F14" s="27">
        <v>25.685634349304149</v>
      </c>
      <c r="G14" s="27">
        <v>20.841605932429822</v>
      </c>
      <c r="H14" s="27">
        <v>15.596249785650764</v>
      </c>
      <c r="I14" s="27">
        <v>18.455271293118148</v>
      </c>
      <c r="J14" s="27">
        <v>17.350161159916318</v>
      </c>
      <c r="K14" s="39">
        <v>29.874620172876654</v>
      </c>
      <c r="O14" s="92"/>
      <c r="P14" s="86"/>
      <c r="Q14" s="86" t="s">
        <v>21</v>
      </c>
      <c r="R14" s="42" t="s">
        <v>23</v>
      </c>
      <c r="S14" s="90">
        <v>40270</v>
      </c>
      <c r="T14" s="90">
        <v>57196</v>
      </c>
      <c r="U14" s="90">
        <v>50702</v>
      </c>
      <c r="V14" s="90">
        <v>39109</v>
      </c>
      <c r="W14" s="90">
        <v>49789</v>
      </c>
      <c r="X14" s="90">
        <v>47854</v>
      </c>
      <c r="Y14" s="91">
        <v>101266</v>
      </c>
    </row>
    <row r="15" spans="1:25" x14ac:dyDescent="0.25">
      <c r="A15" s="35"/>
      <c r="B15" s="86"/>
      <c r="C15" s="86"/>
      <c r="D15" s="43" t="s">
        <v>24</v>
      </c>
      <c r="E15" s="27">
        <v>1.2109879451386099</v>
      </c>
      <c r="F15" s="27">
        <v>1.284495909958655</v>
      </c>
      <c r="G15" s="27">
        <v>2.0591475456892643</v>
      </c>
      <c r="H15" s="27">
        <v>0.94729498639459264</v>
      </c>
      <c r="I15" s="27">
        <v>0.81457713064580306</v>
      </c>
      <c r="J15" s="27">
        <v>0.81609982268549142</v>
      </c>
      <c r="K15" s="39">
        <v>1.1256741788563527</v>
      </c>
      <c r="O15" s="92"/>
      <c r="P15" s="86"/>
      <c r="Q15" s="86"/>
      <c r="R15" s="43" t="s">
        <v>24</v>
      </c>
      <c r="S15" s="90">
        <v>2877.015607080662</v>
      </c>
      <c r="T15" s="90">
        <v>3810.7067252178799</v>
      </c>
      <c r="U15" s="90">
        <v>6175.5598841706114</v>
      </c>
      <c r="V15" s="90">
        <v>2771.6389168505411</v>
      </c>
      <c r="W15" s="90">
        <v>2530.104145733982</v>
      </c>
      <c r="X15" s="90">
        <v>2590.9973192167945</v>
      </c>
      <c r="Y15" s="91">
        <v>4813.7064586527877</v>
      </c>
    </row>
    <row r="16" spans="1:25" x14ac:dyDescent="0.25">
      <c r="A16" s="35"/>
      <c r="B16" s="86" t="s">
        <v>61</v>
      </c>
      <c r="C16" s="86" t="s">
        <v>19</v>
      </c>
      <c r="D16" s="42" t="s">
        <v>23</v>
      </c>
      <c r="E16" s="27">
        <v>7.3014905036077478</v>
      </c>
      <c r="F16" s="27">
        <v>11.72005374151532</v>
      </c>
      <c r="G16" s="27">
        <v>9.2207859799199454</v>
      </c>
      <c r="H16" s="27">
        <v>9.4099671496600372</v>
      </c>
      <c r="I16" s="27">
        <v>9.6873970758810302</v>
      </c>
      <c r="J16" s="27">
        <v>10.18248607135499</v>
      </c>
      <c r="K16" s="39">
        <v>18.428433045804695</v>
      </c>
      <c r="O16" s="92"/>
      <c r="P16" s="86" t="s">
        <v>61</v>
      </c>
      <c r="Q16" s="86" t="s">
        <v>19</v>
      </c>
      <c r="R16" s="42" t="s">
        <v>23</v>
      </c>
      <c r="S16" s="90">
        <v>30651</v>
      </c>
      <c r="T16" s="90">
        <v>46844</v>
      </c>
      <c r="U16" s="90">
        <v>38977</v>
      </c>
      <c r="V16" s="90">
        <v>36952</v>
      </c>
      <c r="W16" s="90">
        <v>40590</v>
      </c>
      <c r="X16" s="90">
        <v>46458</v>
      </c>
      <c r="Y16" s="91">
        <v>79902</v>
      </c>
    </row>
    <row r="17" spans="1:25" x14ac:dyDescent="0.25">
      <c r="A17" s="35"/>
      <c r="B17" s="86"/>
      <c r="C17" s="86"/>
      <c r="D17" s="43" t="s">
        <v>24</v>
      </c>
      <c r="E17" s="27">
        <v>0.5410915772011855</v>
      </c>
      <c r="F17" s="27">
        <v>0.73720799839868145</v>
      </c>
      <c r="G17" s="27">
        <v>0.67976297951289721</v>
      </c>
      <c r="H17" s="27">
        <v>0.79485638847933537</v>
      </c>
      <c r="I17" s="27">
        <v>0.46683634432646903</v>
      </c>
      <c r="J17" s="27">
        <v>0.516899960008675</v>
      </c>
      <c r="K17" s="39">
        <v>0.83310036493275852</v>
      </c>
      <c r="O17" s="92"/>
      <c r="P17" s="86"/>
      <c r="Q17" s="86"/>
      <c r="R17" s="43" t="s">
        <v>24</v>
      </c>
      <c r="S17" s="90">
        <v>2397.9356614285116</v>
      </c>
      <c r="T17" s="90">
        <v>3282.8426091115775</v>
      </c>
      <c r="U17" s="90">
        <v>3030.4940065265569</v>
      </c>
      <c r="V17" s="90">
        <v>3365.9592912169728</v>
      </c>
      <c r="W17" s="90">
        <v>2182.8310812939612</v>
      </c>
      <c r="X17" s="90">
        <v>2602.66092617088</v>
      </c>
      <c r="Y17" s="91">
        <v>4260.2039317105091</v>
      </c>
    </row>
    <row r="18" spans="1:25" x14ac:dyDescent="0.25">
      <c r="A18" s="35"/>
      <c r="B18" s="86"/>
      <c r="C18" s="86" t="s">
        <v>21</v>
      </c>
      <c r="D18" s="42" t="s">
        <v>23</v>
      </c>
      <c r="E18" s="27">
        <v>15.39682818918277</v>
      </c>
      <c r="F18" s="27">
        <v>20.405711823614151</v>
      </c>
      <c r="G18" s="27">
        <v>12.042837233184185</v>
      </c>
      <c r="H18" s="27">
        <v>13.185149212708627</v>
      </c>
      <c r="I18" s="27">
        <v>12.207673071364841</v>
      </c>
      <c r="J18" s="27">
        <v>12.917682207720732</v>
      </c>
      <c r="K18" s="39">
        <v>22.000174627659433</v>
      </c>
      <c r="O18" s="92"/>
      <c r="P18" s="86"/>
      <c r="Q18" s="86" t="s">
        <v>21</v>
      </c>
      <c r="R18" s="42" t="s">
        <v>23</v>
      </c>
      <c r="S18" s="90">
        <v>35009</v>
      </c>
      <c r="T18" s="90">
        <v>46886</v>
      </c>
      <c r="U18" s="90">
        <v>32836</v>
      </c>
      <c r="V18" s="90">
        <v>39097</v>
      </c>
      <c r="W18" s="90">
        <v>38858</v>
      </c>
      <c r="X18" s="90">
        <v>44361</v>
      </c>
      <c r="Y18" s="91">
        <v>83149</v>
      </c>
    </row>
    <row r="19" spans="1:25" x14ac:dyDescent="0.25">
      <c r="A19" s="35"/>
      <c r="B19" s="86"/>
      <c r="C19" s="86"/>
      <c r="D19" s="43" t="s">
        <v>24</v>
      </c>
      <c r="E19" s="27">
        <v>0.99488282862579147</v>
      </c>
      <c r="F19" s="27">
        <v>1.1861500109140346</v>
      </c>
      <c r="G19" s="27">
        <v>0.85992191098528092</v>
      </c>
      <c r="H19" s="27">
        <v>1.7739879461769439</v>
      </c>
      <c r="I19" s="27">
        <v>0.6745850644485285</v>
      </c>
      <c r="J19" s="27">
        <v>0.67725309342045148</v>
      </c>
      <c r="K19" s="39">
        <v>0.92048100966520696</v>
      </c>
      <c r="O19" s="92"/>
      <c r="P19" s="86"/>
      <c r="Q19" s="86"/>
      <c r="R19" s="43" t="s">
        <v>24</v>
      </c>
      <c r="S19" s="90">
        <v>2578.5354522862381</v>
      </c>
      <c r="T19" s="90">
        <v>3252.1887242184671</v>
      </c>
      <c r="U19" s="90">
        <v>2526.2429148414085</v>
      </c>
      <c r="V19" s="90">
        <v>5979.7591451849075</v>
      </c>
      <c r="W19" s="90">
        <v>2391.5219724555523</v>
      </c>
      <c r="X19" s="90">
        <v>2598.3911335475018</v>
      </c>
      <c r="Y19" s="91">
        <v>4353.519426589899</v>
      </c>
    </row>
    <row r="20" spans="1:25" x14ac:dyDescent="0.25">
      <c r="A20" s="35"/>
      <c r="B20" s="86" t="s">
        <v>62</v>
      </c>
      <c r="C20" s="86" t="s">
        <v>19</v>
      </c>
      <c r="D20" s="42" t="s">
        <v>23</v>
      </c>
      <c r="E20" s="27">
        <v>6.0849873568707542</v>
      </c>
      <c r="F20" s="27">
        <v>9.0494605334096541</v>
      </c>
      <c r="G20" s="27">
        <v>5.7890533674378766</v>
      </c>
      <c r="H20" s="27">
        <v>6.1052341033270672</v>
      </c>
      <c r="I20" s="27">
        <v>7.8561110852243594</v>
      </c>
      <c r="J20" s="27">
        <v>8.3560873755220051</v>
      </c>
      <c r="K20" s="39">
        <v>13.315468741498449</v>
      </c>
      <c r="O20" s="92"/>
      <c r="P20" s="86" t="s">
        <v>62</v>
      </c>
      <c r="Q20" s="86" t="s">
        <v>19</v>
      </c>
      <c r="R20" s="42" t="s">
        <v>23</v>
      </c>
      <c r="S20" s="90">
        <v>27650</v>
      </c>
      <c r="T20" s="90">
        <v>40788</v>
      </c>
      <c r="U20" s="90">
        <v>25009</v>
      </c>
      <c r="V20" s="90">
        <v>29197</v>
      </c>
      <c r="W20" s="90">
        <v>35406</v>
      </c>
      <c r="X20" s="90">
        <v>39539</v>
      </c>
      <c r="Y20" s="91">
        <v>58734</v>
      </c>
    </row>
    <row r="21" spans="1:25" x14ac:dyDescent="0.25">
      <c r="A21" s="35"/>
      <c r="B21" s="86"/>
      <c r="C21" s="86"/>
      <c r="D21" s="43" t="s">
        <v>24</v>
      </c>
      <c r="E21" s="27">
        <v>0.47871506966272587</v>
      </c>
      <c r="F21" s="27">
        <v>0.55634537190435884</v>
      </c>
      <c r="G21" s="27">
        <v>0.55586789128526204</v>
      </c>
      <c r="H21" s="27">
        <v>0.51233675860286143</v>
      </c>
      <c r="I21" s="27">
        <v>0.4382727581979477</v>
      </c>
      <c r="J21" s="27">
        <v>0.44502334074732813</v>
      </c>
      <c r="K21" s="39">
        <v>0.74873570992025928</v>
      </c>
      <c r="O21" s="92"/>
      <c r="P21" s="86"/>
      <c r="Q21" s="86"/>
      <c r="R21" s="43" t="s">
        <v>24</v>
      </c>
      <c r="S21" s="90">
        <v>2322.9968280608846</v>
      </c>
      <c r="T21" s="90">
        <v>2779.0987867107524</v>
      </c>
      <c r="U21" s="90">
        <v>2754.8870999017918</v>
      </c>
      <c r="V21" s="90">
        <v>2492.8818122896405</v>
      </c>
      <c r="W21" s="90">
        <v>2175.7668482985773</v>
      </c>
      <c r="X21" s="90">
        <v>2335.1623081129778</v>
      </c>
      <c r="Y21" s="91">
        <v>3710.8575616624353</v>
      </c>
    </row>
    <row r="22" spans="1:25" x14ac:dyDescent="0.25">
      <c r="A22" s="35"/>
      <c r="B22" s="86"/>
      <c r="C22" s="86" t="s">
        <v>21</v>
      </c>
      <c r="D22" s="42" t="s">
        <v>23</v>
      </c>
      <c r="E22" s="27">
        <v>12.170482418713576</v>
      </c>
      <c r="F22" s="27">
        <v>15.255469814531104</v>
      </c>
      <c r="G22" s="27">
        <v>11.385329173666106</v>
      </c>
      <c r="H22" s="27">
        <v>9.0223552169861509</v>
      </c>
      <c r="I22" s="27">
        <v>9.0852204169823487</v>
      </c>
      <c r="J22" s="27">
        <v>10.87998625916056</v>
      </c>
      <c r="K22" s="39">
        <v>17.779722597926114</v>
      </c>
      <c r="O22" s="92"/>
      <c r="P22" s="86"/>
      <c r="Q22" s="86" t="s">
        <v>21</v>
      </c>
      <c r="R22" s="42" t="s">
        <v>23</v>
      </c>
      <c r="S22" s="90">
        <v>31805</v>
      </c>
      <c r="T22" s="90">
        <v>43216</v>
      </c>
      <c r="U22" s="90">
        <v>35582</v>
      </c>
      <c r="V22" s="90">
        <v>29337</v>
      </c>
      <c r="W22" s="90">
        <v>32377</v>
      </c>
      <c r="X22" s="90">
        <v>41807</v>
      </c>
      <c r="Y22" s="91">
        <v>67042</v>
      </c>
    </row>
    <row r="23" spans="1:25" x14ac:dyDescent="0.25">
      <c r="A23" s="35"/>
      <c r="B23" s="86"/>
      <c r="C23" s="86"/>
      <c r="D23" s="43" t="s">
        <v>24</v>
      </c>
      <c r="E23" s="27">
        <v>0.83264420401470418</v>
      </c>
      <c r="F23" s="27">
        <v>0.98979896928512412</v>
      </c>
      <c r="G23" s="27">
        <v>1.588502412651263</v>
      </c>
      <c r="H23" s="27">
        <v>0.72417140357239851</v>
      </c>
      <c r="I23" s="27">
        <v>0.5728769085779567</v>
      </c>
      <c r="J23" s="27">
        <v>0.60128151901963411</v>
      </c>
      <c r="K23" s="39">
        <v>1.0471890418789302</v>
      </c>
      <c r="O23" s="92"/>
      <c r="P23" s="86"/>
      <c r="Q23" s="86"/>
      <c r="R23" s="43" t="s">
        <v>24</v>
      </c>
      <c r="S23" s="90">
        <v>2390.4888758080365</v>
      </c>
      <c r="T23" s="90">
        <v>3306.8386411952192</v>
      </c>
      <c r="U23" s="90">
        <v>5432.3912720260532</v>
      </c>
      <c r="V23" s="90">
        <v>2583.3101035072609</v>
      </c>
      <c r="W23" s="90">
        <v>2294.8293393583708</v>
      </c>
      <c r="X23" s="90">
        <v>2604.1840105437655</v>
      </c>
      <c r="Y23" s="91">
        <v>4654.7190463892721</v>
      </c>
    </row>
    <row r="24" spans="1:25" x14ac:dyDescent="0.25">
      <c r="A24" s="35"/>
      <c r="B24" s="86" t="s">
        <v>63</v>
      </c>
      <c r="C24" s="86" t="s">
        <v>19</v>
      </c>
      <c r="D24" s="42" t="s">
        <v>23</v>
      </c>
      <c r="E24" s="27">
        <v>5.0387081264893352</v>
      </c>
      <c r="F24" s="27">
        <v>7.9818480220263135</v>
      </c>
      <c r="G24" s="27">
        <v>5.6311314993632724</v>
      </c>
      <c r="H24" s="27">
        <v>6.50606761203401</v>
      </c>
      <c r="I24" s="27">
        <v>6.0792126498906462</v>
      </c>
      <c r="J24" s="27">
        <v>7.065705861019568</v>
      </c>
      <c r="K24" s="39">
        <v>12.344520109510098</v>
      </c>
      <c r="O24" s="92"/>
      <c r="P24" s="86" t="s">
        <v>63</v>
      </c>
      <c r="Q24" s="86" t="s">
        <v>19</v>
      </c>
      <c r="R24" s="42" t="s">
        <v>23</v>
      </c>
      <c r="S24" s="90">
        <v>21589</v>
      </c>
      <c r="T24" s="90">
        <v>35600</v>
      </c>
      <c r="U24" s="90">
        <v>27018</v>
      </c>
      <c r="V24" s="90">
        <v>30983</v>
      </c>
      <c r="W24" s="90">
        <v>29019</v>
      </c>
      <c r="X24" s="90">
        <v>35848</v>
      </c>
      <c r="Y24" s="91">
        <v>66147</v>
      </c>
    </row>
    <row r="25" spans="1:25" x14ac:dyDescent="0.25">
      <c r="A25" s="35"/>
      <c r="B25" s="86"/>
      <c r="C25" s="86"/>
      <c r="D25" s="43" t="s">
        <v>24</v>
      </c>
      <c r="E25" s="27">
        <v>0.51131805688054632</v>
      </c>
      <c r="F25" s="27">
        <v>0.62354490330680423</v>
      </c>
      <c r="G25" s="27">
        <v>0.67996408421447629</v>
      </c>
      <c r="H25" s="27">
        <v>0.65327300046396508</v>
      </c>
      <c r="I25" s="27">
        <v>0.3636544684899421</v>
      </c>
      <c r="J25" s="27">
        <v>0.46531262819373331</v>
      </c>
      <c r="K25" s="39">
        <v>0.59347059798161372</v>
      </c>
      <c r="O25" s="92"/>
      <c r="P25" s="86"/>
      <c r="Q25" s="86"/>
      <c r="R25" s="43" t="s">
        <v>24</v>
      </c>
      <c r="S25" s="90">
        <v>2354.6651795150351</v>
      </c>
      <c r="T25" s="90">
        <v>3081.4788417171167</v>
      </c>
      <c r="U25" s="90">
        <v>3133.339744583106</v>
      </c>
      <c r="V25" s="90">
        <v>3339.0631015809831</v>
      </c>
      <c r="W25" s="90">
        <v>1801.8514716694922</v>
      </c>
      <c r="X25" s="90">
        <v>2466.3194272302662</v>
      </c>
      <c r="Y25" s="91">
        <v>3518.8741461231411</v>
      </c>
    </row>
    <row r="26" spans="1:25" x14ac:dyDescent="0.25">
      <c r="A26" s="35"/>
      <c r="B26" s="86"/>
      <c r="C26" s="86" t="s">
        <v>21</v>
      </c>
      <c r="D26" s="42" t="s">
        <v>23</v>
      </c>
      <c r="E26" s="27">
        <v>8.3552522973642205</v>
      </c>
      <c r="F26" s="27">
        <v>11.580898333315947</v>
      </c>
      <c r="G26" s="27">
        <v>11.847046166521936</v>
      </c>
      <c r="H26" s="27">
        <v>9.0733760228509883</v>
      </c>
      <c r="I26" s="27">
        <v>7.4979607491478362</v>
      </c>
      <c r="J26" s="27">
        <v>8.1640555965610808</v>
      </c>
      <c r="K26" s="39">
        <v>14.735775907233418</v>
      </c>
      <c r="O26" s="92"/>
      <c r="P26" s="86"/>
      <c r="Q26" s="86" t="s">
        <v>21</v>
      </c>
      <c r="R26" s="42" t="s">
        <v>23</v>
      </c>
      <c r="S26" s="90">
        <v>22776</v>
      </c>
      <c r="T26" s="90">
        <v>33304</v>
      </c>
      <c r="U26" s="90">
        <v>39973</v>
      </c>
      <c r="V26" s="90">
        <v>31003</v>
      </c>
      <c r="W26" s="90">
        <v>27760</v>
      </c>
      <c r="X26" s="90">
        <v>31413</v>
      </c>
      <c r="Y26" s="91">
        <v>67504</v>
      </c>
    </row>
    <row r="27" spans="1:25" x14ac:dyDescent="0.25">
      <c r="A27" s="35"/>
      <c r="B27" s="86"/>
      <c r="C27" s="86"/>
      <c r="D27" s="43" t="s">
        <v>24</v>
      </c>
      <c r="E27" s="27">
        <v>0.84808482650146932</v>
      </c>
      <c r="F27" s="27">
        <v>0.81816179390745547</v>
      </c>
      <c r="G27" s="27">
        <v>3.2342438395443733</v>
      </c>
      <c r="H27" s="27">
        <v>0.9527522007490401</v>
      </c>
      <c r="I27" s="27">
        <v>0.46798080287644939</v>
      </c>
      <c r="J27" s="27">
        <v>0.52789059718124742</v>
      </c>
      <c r="K27" s="39">
        <v>0.87561008402056628</v>
      </c>
      <c r="O27" s="92"/>
      <c r="P27" s="86"/>
      <c r="Q27" s="86"/>
      <c r="R27" s="43" t="s">
        <v>24</v>
      </c>
      <c r="S27" s="90">
        <v>2405.2075206410354</v>
      </c>
      <c r="T27" s="90">
        <v>2629.4905141474355</v>
      </c>
      <c r="U27" s="90">
        <v>12305.670322570515</v>
      </c>
      <c r="V27" s="90">
        <v>3719.0642354038946</v>
      </c>
      <c r="W27" s="90">
        <v>1887.7518624784038</v>
      </c>
      <c r="X27" s="90">
        <v>2133.8505344935343</v>
      </c>
      <c r="Y27" s="91">
        <v>4668.0093293503505</v>
      </c>
    </row>
    <row r="28" spans="1:25" x14ac:dyDescent="0.25">
      <c r="A28" s="35"/>
      <c r="B28" s="86" t="s">
        <v>64</v>
      </c>
      <c r="C28" s="86" t="s">
        <v>19</v>
      </c>
      <c r="D28" s="42" t="s">
        <v>23</v>
      </c>
      <c r="E28" s="27">
        <v>4.2135978990370591</v>
      </c>
      <c r="F28" s="27">
        <v>6.1887467534566927</v>
      </c>
      <c r="G28" s="27">
        <v>4.9591202466930442</v>
      </c>
      <c r="H28" s="27">
        <v>3.9404477331463572</v>
      </c>
      <c r="I28" s="27">
        <v>5.93372556519261</v>
      </c>
      <c r="J28" s="27">
        <v>5.610951406052763</v>
      </c>
      <c r="K28" s="39">
        <v>8.3093196054576346</v>
      </c>
      <c r="O28" s="92"/>
      <c r="P28" s="86" t="s">
        <v>64</v>
      </c>
      <c r="Q28" s="86" t="s">
        <v>19</v>
      </c>
      <c r="R28" s="42" t="s">
        <v>23</v>
      </c>
      <c r="S28" s="90">
        <v>20216</v>
      </c>
      <c r="T28" s="90">
        <v>28713</v>
      </c>
      <c r="U28" s="90">
        <v>24541</v>
      </c>
      <c r="V28" s="90">
        <v>19501</v>
      </c>
      <c r="W28" s="90">
        <v>31648</v>
      </c>
      <c r="X28" s="90">
        <v>31737</v>
      </c>
      <c r="Y28" s="91">
        <v>41321</v>
      </c>
    </row>
    <row r="29" spans="1:25" x14ac:dyDescent="0.25">
      <c r="A29" s="35"/>
      <c r="B29" s="86"/>
      <c r="C29" s="86"/>
      <c r="D29" s="43" t="s">
        <v>24</v>
      </c>
      <c r="E29" s="27">
        <v>0.46597251299351367</v>
      </c>
      <c r="F29" s="27">
        <v>0.54242753113139885</v>
      </c>
      <c r="G29" s="27">
        <v>0.5260795406260762</v>
      </c>
      <c r="H29" s="27">
        <v>0.38141005243852788</v>
      </c>
      <c r="I29" s="27">
        <v>0.60893314873403215</v>
      </c>
      <c r="J29" s="27">
        <v>0.40325383590279057</v>
      </c>
      <c r="K29" s="39">
        <v>0.81911730736303145</v>
      </c>
      <c r="O29" s="92"/>
      <c r="P29" s="86"/>
      <c r="Q29" s="86"/>
      <c r="R29" s="43" t="s">
        <v>24</v>
      </c>
      <c r="S29" s="90">
        <v>2303.8335408417142</v>
      </c>
      <c r="T29" s="90">
        <v>2751.6034102051167</v>
      </c>
      <c r="U29" s="90">
        <v>2618.3580272428062</v>
      </c>
      <c r="V29" s="90">
        <v>2134.0812685253436</v>
      </c>
      <c r="W29" s="90">
        <v>3592.9465082473375</v>
      </c>
      <c r="X29" s="90">
        <v>2489.1497347873033</v>
      </c>
      <c r="Y29" s="91">
        <v>2858.4931281597219</v>
      </c>
    </row>
    <row r="30" spans="1:25" x14ac:dyDescent="0.25">
      <c r="A30" s="35"/>
      <c r="C30" s="86" t="s">
        <v>21</v>
      </c>
      <c r="D30" s="42" t="s">
        <v>23</v>
      </c>
      <c r="E30" s="27">
        <v>7.3186879325910326</v>
      </c>
      <c r="F30" s="27">
        <v>8.6680204334168849</v>
      </c>
      <c r="G30" s="27">
        <v>8.7089616001671963</v>
      </c>
      <c r="H30" s="27">
        <v>5.6378196348871308</v>
      </c>
      <c r="I30" s="27">
        <v>6.748499958800366</v>
      </c>
      <c r="J30" s="27">
        <v>8.3494576370565809</v>
      </c>
      <c r="K30" s="39">
        <v>14.924545865833524</v>
      </c>
      <c r="O30" s="35"/>
      <c r="Q30" s="86" t="s">
        <v>21</v>
      </c>
      <c r="R30" s="42" t="s">
        <v>23</v>
      </c>
      <c r="S30" s="90">
        <v>21888</v>
      </c>
      <c r="T30" s="90">
        <v>27319</v>
      </c>
      <c r="U30" s="90">
        <v>28336</v>
      </c>
      <c r="V30" s="90">
        <v>20994</v>
      </c>
      <c r="W30" s="90">
        <v>27027</v>
      </c>
      <c r="X30" s="90">
        <v>35600</v>
      </c>
      <c r="Y30" s="91">
        <v>63008</v>
      </c>
    </row>
    <row r="31" spans="1:25" x14ac:dyDescent="0.25">
      <c r="A31" s="35"/>
      <c r="B31" s="86"/>
      <c r="C31" s="86"/>
      <c r="D31" s="43" t="s">
        <v>24</v>
      </c>
      <c r="E31" s="27">
        <v>0.64756498621629166</v>
      </c>
      <c r="F31" s="27">
        <v>0.70533510197912574</v>
      </c>
      <c r="G31" s="27">
        <v>1.2275505953783528</v>
      </c>
      <c r="H31" s="27">
        <v>0.69114896342911181</v>
      </c>
      <c r="I31" s="27">
        <v>0.67105875469050935</v>
      </c>
      <c r="J31" s="27">
        <v>1.0996031426894508</v>
      </c>
      <c r="K31" s="39">
        <v>3.2523804492377661</v>
      </c>
      <c r="O31" s="35"/>
      <c r="P31" s="86"/>
      <c r="Q31" s="86"/>
      <c r="R31" s="43" t="s">
        <v>24</v>
      </c>
      <c r="S31" s="90">
        <v>2110.1708399267463</v>
      </c>
      <c r="T31" s="90">
        <v>2490.5644038200408</v>
      </c>
      <c r="U31" s="90">
        <v>4780.489362097308</v>
      </c>
      <c r="V31" s="90">
        <v>2549.3971086393412</v>
      </c>
      <c r="W31" s="90">
        <v>3176.8942458504762</v>
      </c>
      <c r="X31" s="90">
        <v>5494.4402247740127</v>
      </c>
      <c r="Y31" s="91">
        <v>19256.150178103817</v>
      </c>
    </row>
    <row r="32" spans="1:25" x14ac:dyDescent="0.25">
      <c r="A32" s="35"/>
      <c r="B32" s="86" t="s">
        <v>65</v>
      </c>
      <c r="C32" s="86" t="s">
        <v>19</v>
      </c>
      <c r="D32" s="42" t="s">
        <v>23</v>
      </c>
      <c r="E32" s="27">
        <v>3.2364281500070633</v>
      </c>
      <c r="F32" s="27">
        <v>6.1071259498190633</v>
      </c>
      <c r="G32" s="27">
        <v>4.1385815040430618</v>
      </c>
      <c r="H32" s="27">
        <v>3.3131924991186805</v>
      </c>
      <c r="I32" s="27">
        <v>4.3766590297548857</v>
      </c>
      <c r="J32" s="27">
        <v>4.0782518819474074</v>
      </c>
      <c r="K32" s="39">
        <v>7.480905568684391</v>
      </c>
      <c r="O32" s="35"/>
      <c r="P32" s="86" t="s">
        <v>65</v>
      </c>
      <c r="Q32" s="86" t="s">
        <v>19</v>
      </c>
      <c r="R32" s="42" t="s">
        <v>23</v>
      </c>
      <c r="S32" s="90">
        <v>15579</v>
      </c>
      <c r="T32" s="90">
        <v>30445</v>
      </c>
      <c r="U32" s="90">
        <v>20667</v>
      </c>
      <c r="V32" s="90">
        <v>17481</v>
      </c>
      <c r="W32" s="90">
        <v>24089</v>
      </c>
      <c r="X32" s="90">
        <v>22846</v>
      </c>
      <c r="Y32" s="91">
        <v>40393</v>
      </c>
    </row>
    <row r="33" spans="1:25" x14ac:dyDescent="0.25">
      <c r="A33" s="35"/>
      <c r="B33" s="86"/>
      <c r="C33" s="86"/>
      <c r="D33" s="43" t="s">
        <v>24</v>
      </c>
      <c r="E33" s="27">
        <v>0.36194660472703194</v>
      </c>
      <c r="F33" s="27">
        <v>0.51850369477221092</v>
      </c>
      <c r="G33" s="27">
        <v>0.50631431438487773</v>
      </c>
      <c r="H33" s="27">
        <v>0.37790287696467756</v>
      </c>
      <c r="I33" s="27">
        <v>0.33456246158305636</v>
      </c>
      <c r="J33" s="27">
        <v>0.3240296059294997</v>
      </c>
      <c r="K33" s="39">
        <v>0.46627509562232067</v>
      </c>
      <c r="O33" s="35"/>
      <c r="P33" s="86"/>
      <c r="Q33" s="86"/>
      <c r="R33" s="43" t="s">
        <v>24</v>
      </c>
      <c r="S33" s="90">
        <v>1877.9919650832917</v>
      </c>
      <c r="T33" s="90">
        <v>2778.2705545873391</v>
      </c>
      <c r="U33" s="90">
        <v>2540.1781662747981</v>
      </c>
      <c r="V33" s="90">
        <v>2028.4961794780684</v>
      </c>
      <c r="W33" s="90">
        <v>2001.5282857496261</v>
      </c>
      <c r="X33" s="90">
        <v>1809.2619779024401</v>
      </c>
      <c r="Y33" s="91">
        <v>2665.2727660104088</v>
      </c>
    </row>
    <row r="34" spans="1:25" x14ac:dyDescent="0.25">
      <c r="A34" s="35"/>
      <c r="C34" s="86" t="s">
        <v>21</v>
      </c>
      <c r="D34" s="42" t="s">
        <v>23</v>
      </c>
      <c r="E34" s="27">
        <v>5.1950306548534568</v>
      </c>
      <c r="F34" s="27">
        <v>7.2532734225508673</v>
      </c>
      <c r="G34" s="27">
        <v>3.8117012105993027</v>
      </c>
      <c r="H34" s="27">
        <v>4.8116546464807879</v>
      </c>
      <c r="I34" s="27">
        <v>5.2719203658220009</v>
      </c>
      <c r="J34" s="27">
        <v>5.6211261957953829</v>
      </c>
      <c r="K34" s="39">
        <v>9.1866661067781141</v>
      </c>
      <c r="O34" s="35"/>
      <c r="Q34" s="86" t="s">
        <v>21</v>
      </c>
      <c r="R34" s="42" t="s">
        <v>23</v>
      </c>
      <c r="S34" s="90">
        <v>17057</v>
      </c>
      <c r="T34" s="90">
        <v>24601</v>
      </c>
      <c r="U34" s="90">
        <v>13221</v>
      </c>
      <c r="V34" s="90">
        <v>18367</v>
      </c>
      <c r="W34" s="90">
        <v>21121</v>
      </c>
      <c r="X34" s="90">
        <v>24532</v>
      </c>
      <c r="Y34" s="91">
        <v>41567</v>
      </c>
    </row>
    <row r="35" spans="1:25" x14ac:dyDescent="0.25">
      <c r="A35" s="35"/>
      <c r="B35" s="86"/>
      <c r="C35" s="86"/>
      <c r="D35" s="43" t="s">
        <v>24</v>
      </c>
      <c r="E35" s="27">
        <v>0.50239411765025377</v>
      </c>
      <c r="F35" s="27">
        <v>0.68818451038340767</v>
      </c>
      <c r="G35" s="27">
        <v>0.51942979968395897</v>
      </c>
      <c r="H35" s="27">
        <v>0.49739209030281389</v>
      </c>
      <c r="I35" s="27">
        <v>0.44488075438774916</v>
      </c>
      <c r="J35" s="27">
        <v>0.56586648441579557</v>
      </c>
      <c r="K35" s="39">
        <v>0.61399749077628685</v>
      </c>
      <c r="O35" s="35"/>
      <c r="P35" s="86"/>
      <c r="Q35" s="86"/>
      <c r="R35" s="43" t="s">
        <v>24</v>
      </c>
      <c r="S35" s="90">
        <v>1713.0885315472599</v>
      </c>
      <c r="T35" s="90">
        <v>2483.728939402075</v>
      </c>
      <c r="U35" s="90">
        <v>1750.1397175126569</v>
      </c>
      <c r="V35" s="90">
        <v>1956.8483062200039</v>
      </c>
      <c r="W35" s="90">
        <v>1834.7284761525384</v>
      </c>
      <c r="X35" s="90">
        <v>2571.5988111053166</v>
      </c>
      <c r="Y35" s="91">
        <v>2960.1313741105591</v>
      </c>
    </row>
    <row r="36" spans="1:25" x14ac:dyDescent="0.25">
      <c r="A36" s="35"/>
      <c r="B36" s="88" t="s">
        <v>66</v>
      </c>
      <c r="C36" s="86" t="s">
        <v>19</v>
      </c>
      <c r="D36" s="42" t="s">
        <v>23</v>
      </c>
      <c r="E36" s="27">
        <v>2.8686796648032975</v>
      </c>
      <c r="F36" s="27">
        <v>4.5012119375852144</v>
      </c>
      <c r="G36" s="27">
        <v>3.5629196020732583</v>
      </c>
      <c r="H36" s="27">
        <v>3.5454915569686509</v>
      </c>
      <c r="I36" s="27">
        <v>3.8924551155494482</v>
      </c>
      <c r="J36" s="27">
        <v>3.686603109458054</v>
      </c>
      <c r="K36" s="39">
        <v>5.1163360752849565</v>
      </c>
      <c r="O36" s="35"/>
      <c r="P36" s="88" t="s">
        <v>66</v>
      </c>
      <c r="Q36" s="86" t="s">
        <v>19</v>
      </c>
      <c r="R36" s="42" t="s">
        <v>23</v>
      </c>
      <c r="S36" s="90">
        <v>13676</v>
      </c>
      <c r="T36" s="90">
        <v>21393</v>
      </c>
      <c r="U36" s="90">
        <v>18065</v>
      </c>
      <c r="V36" s="90">
        <v>18288</v>
      </c>
      <c r="W36" s="90">
        <v>21017</v>
      </c>
      <c r="X36" s="90">
        <v>20696</v>
      </c>
      <c r="Y36" s="91">
        <v>28804</v>
      </c>
    </row>
    <row r="37" spans="1:25" x14ac:dyDescent="0.25">
      <c r="A37" s="35"/>
      <c r="B37" s="86"/>
      <c r="C37" s="86"/>
      <c r="D37" s="43" t="s">
        <v>24</v>
      </c>
      <c r="E37" s="27">
        <v>0.41349677634463405</v>
      </c>
      <c r="F37" s="27">
        <v>0.4331497474111291</v>
      </c>
      <c r="G37" s="27">
        <v>0.70677307807175915</v>
      </c>
      <c r="H37" s="27">
        <v>0.63406264275440172</v>
      </c>
      <c r="I37" s="27">
        <v>0.38049313897526754</v>
      </c>
      <c r="J37" s="27">
        <v>0.32547649099787734</v>
      </c>
      <c r="K37" s="39">
        <v>0.40325052286232721</v>
      </c>
      <c r="O37" s="35"/>
      <c r="P37" s="86"/>
      <c r="Q37" s="86"/>
      <c r="R37" s="43" t="s">
        <v>24</v>
      </c>
      <c r="S37" s="90">
        <v>2047.7284594352277</v>
      </c>
      <c r="T37" s="90">
        <v>2151.6196989821738</v>
      </c>
      <c r="U37" s="90">
        <v>3741.9615180166797</v>
      </c>
      <c r="V37" s="90">
        <v>3590.4463070674487</v>
      </c>
      <c r="W37" s="90">
        <v>2207.4210064614226</v>
      </c>
      <c r="X37" s="90">
        <v>1926.2363973021697</v>
      </c>
      <c r="Y37" s="91">
        <v>2362.9175678858619</v>
      </c>
    </row>
    <row r="38" spans="1:25" x14ac:dyDescent="0.25">
      <c r="A38" s="35"/>
      <c r="C38" s="86" t="s">
        <v>21</v>
      </c>
      <c r="D38" s="42" t="s">
        <v>23</v>
      </c>
      <c r="E38" s="27">
        <v>4.859073186701985</v>
      </c>
      <c r="F38" s="27">
        <v>6.4852923547645007</v>
      </c>
      <c r="G38" s="27">
        <v>4.3238288465784125</v>
      </c>
      <c r="H38" s="27">
        <v>3.7878728016456873</v>
      </c>
      <c r="I38" s="27">
        <v>3.4969767648808272</v>
      </c>
      <c r="J38" s="27">
        <v>4.6226726595192691</v>
      </c>
      <c r="K38" s="39">
        <v>6.7432191063471647</v>
      </c>
      <c r="O38" s="35"/>
      <c r="Q38" s="86" t="s">
        <v>21</v>
      </c>
      <c r="R38" s="42" t="s">
        <v>23</v>
      </c>
      <c r="S38" s="90">
        <v>16326</v>
      </c>
      <c r="T38" s="90">
        <v>22722</v>
      </c>
      <c r="U38" s="90">
        <v>15472</v>
      </c>
      <c r="V38" s="90">
        <v>14381</v>
      </c>
      <c r="W38" s="90">
        <v>14933</v>
      </c>
      <c r="X38" s="90">
        <v>20580</v>
      </c>
      <c r="Y38" s="91">
        <v>32128</v>
      </c>
    </row>
    <row r="39" spans="1:25" x14ac:dyDescent="0.25">
      <c r="A39" s="35"/>
      <c r="B39" s="86"/>
      <c r="C39" s="86"/>
      <c r="D39" s="43" t="s">
        <v>24</v>
      </c>
      <c r="E39" s="27">
        <v>0.56339998627776677</v>
      </c>
      <c r="F39" s="27">
        <v>0.67128219295431391</v>
      </c>
      <c r="G39" s="27">
        <v>0.6933676228812351</v>
      </c>
      <c r="H39" s="27">
        <v>0.43808973609494517</v>
      </c>
      <c r="I39" s="27">
        <v>0.31956902223205824</v>
      </c>
      <c r="J39" s="27">
        <v>0.43589641213032726</v>
      </c>
      <c r="K39" s="39">
        <v>0.4631073643156598</v>
      </c>
      <c r="O39" s="35"/>
      <c r="P39" s="86"/>
      <c r="Q39" s="86"/>
      <c r="R39" s="43" t="s">
        <v>24</v>
      </c>
      <c r="S39" s="90">
        <v>2006.9812213015525</v>
      </c>
      <c r="T39" s="90">
        <v>2535.1042391747173</v>
      </c>
      <c r="U39" s="90">
        <v>2564.1521822333757</v>
      </c>
      <c r="V39" s="90">
        <v>1699.1109420783407</v>
      </c>
      <c r="W39" s="90">
        <v>1396.6948946323535</v>
      </c>
      <c r="X39" s="90">
        <v>2006.2107552282723</v>
      </c>
      <c r="Y39" s="91">
        <v>2409.1304012359938</v>
      </c>
    </row>
    <row r="40" spans="1:25" x14ac:dyDescent="0.25">
      <c r="A40" s="35"/>
      <c r="B40" s="88" t="s">
        <v>67</v>
      </c>
      <c r="C40" s="86" t="s">
        <v>19</v>
      </c>
      <c r="D40" s="42" t="s">
        <v>23</v>
      </c>
      <c r="E40" s="27">
        <v>2.5056499950869608</v>
      </c>
      <c r="F40" s="27">
        <v>2.7709936006535503</v>
      </c>
      <c r="G40" s="27">
        <v>2.4542083192226807</v>
      </c>
      <c r="H40" s="27">
        <v>2.7764176847778828</v>
      </c>
      <c r="I40" s="27">
        <v>2.9968105031984731</v>
      </c>
      <c r="J40" s="27">
        <v>2.8822473789038039</v>
      </c>
      <c r="K40" s="39">
        <v>4.8769215887880604</v>
      </c>
      <c r="O40" s="35"/>
      <c r="P40" s="88" t="s">
        <v>67</v>
      </c>
      <c r="Q40" s="86" t="s">
        <v>19</v>
      </c>
      <c r="R40" s="42" t="s">
        <v>23</v>
      </c>
      <c r="S40" s="90">
        <v>10965</v>
      </c>
      <c r="T40" s="90">
        <v>13025</v>
      </c>
      <c r="U40" s="90">
        <v>11740</v>
      </c>
      <c r="V40" s="90">
        <v>14176</v>
      </c>
      <c r="W40" s="90">
        <v>15024</v>
      </c>
      <c r="X40" s="90">
        <v>15788</v>
      </c>
      <c r="Y40" s="91">
        <v>27226</v>
      </c>
    </row>
    <row r="41" spans="1:25" x14ac:dyDescent="0.25">
      <c r="A41" s="35"/>
      <c r="B41" s="86"/>
      <c r="C41" s="86"/>
      <c r="D41" s="43" t="s">
        <v>24</v>
      </c>
      <c r="E41" s="27">
        <v>0.34632448766504259</v>
      </c>
      <c r="F41" s="27">
        <v>0.36472240324775262</v>
      </c>
      <c r="G41" s="27">
        <v>0.42416683460554921</v>
      </c>
      <c r="H41" s="27">
        <v>0.34643354208577815</v>
      </c>
      <c r="I41" s="27">
        <v>0.27023000371227529</v>
      </c>
      <c r="J41" s="27">
        <v>0.31308838818627238</v>
      </c>
      <c r="K41" s="39">
        <v>0.4158703387185928</v>
      </c>
      <c r="O41" s="35"/>
      <c r="P41" s="86"/>
      <c r="Q41" s="86"/>
      <c r="R41" s="43" t="s">
        <v>24</v>
      </c>
      <c r="S41" s="90">
        <v>1520.7908421233178</v>
      </c>
      <c r="T41" s="90">
        <v>1738.8653998793084</v>
      </c>
      <c r="U41" s="90">
        <v>1975.4341537587843</v>
      </c>
      <c r="V41" s="90">
        <v>1855.8258475417742</v>
      </c>
      <c r="W41" s="90">
        <v>1367.3308595063695</v>
      </c>
      <c r="X41" s="90">
        <v>1676.1017835399184</v>
      </c>
      <c r="Y41" s="91">
        <v>2504.8844931484728</v>
      </c>
    </row>
    <row r="42" spans="1:25" x14ac:dyDescent="0.25">
      <c r="A42" s="35"/>
      <c r="C42" s="86" t="s">
        <v>21</v>
      </c>
      <c r="D42" s="42" t="s">
        <v>23</v>
      </c>
      <c r="E42" s="27">
        <v>4.132785771195576</v>
      </c>
      <c r="F42" s="27">
        <v>6.1163320294530275</v>
      </c>
      <c r="G42" s="27">
        <v>4.1811987995782296</v>
      </c>
      <c r="H42" s="27">
        <v>4.051968739110956</v>
      </c>
      <c r="I42" s="27">
        <v>3.6986355703633191</v>
      </c>
      <c r="J42" s="27">
        <v>3.5314650140486572</v>
      </c>
      <c r="K42" s="39">
        <v>4.1391576167506532</v>
      </c>
      <c r="O42" s="35"/>
      <c r="Q42" s="86" t="s">
        <v>21</v>
      </c>
      <c r="R42" s="42" t="s">
        <v>23</v>
      </c>
      <c r="S42" s="90">
        <v>14109</v>
      </c>
      <c r="T42" s="90">
        <v>21406</v>
      </c>
      <c r="U42" s="90">
        <v>14434</v>
      </c>
      <c r="V42" s="90">
        <v>16280</v>
      </c>
      <c r="W42" s="90">
        <v>14920</v>
      </c>
      <c r="X42" s="90">
        <v>15095</v>
      </c>
      <c r="Y42" s="91">
        <v>19968</v>
      </c>
    </row>
    <row r="43" spans="1:25" x14ac:dyDescent="0.25">
      <c r="A43" s="35"/>
      <c r="B43" s="88"/>
      <c r="C43" s="86"/>
      <c r="D43" s="43" t="s">
        <v>24</v>
      </c>
      <c r="E43" s="27">
        <v>0.4874962437411553</v>
      </c>
      <c r="F43" s="27">
        <v>1.1232247043042278</v>
      </c>
      <c r="G43" s="27">
        <v>0.64841744972023263</v>
      </c>
      <c r="H43" s="27">
        <v>1.0413840825890519</v>
      </c>
      <c r="I43" s="27">
        <v>0.36736552821410817</v>
      </c>
      <c r="J43" s="27">
        <v>0.44481747002005129</v>
      </c>
      <c r="K43" s="39">
        <v>0.42819422994579387</v>
      </c>
      <c r="O43" s="35"/>
      <c r="P43" s="88"/>
      <c r="Q43" s="86"/>
      <c r="R43" s="43" t="s">
        <v>24</v>
      </c>
      <c r="S43" s="90">
        <v>1716.9279147085526</v>
      </c>
      <c r="T43" s="90">
        <v>4393.6990701527293</v>
      </c>
      <c r="U43" s="90">
        <v>2238.8130884335228</v>
      </c>
      <c r="V43" s="90">
        <v>4641.9830929357631</v>
      </c>
      <c r="W43" s="90">
        <v>1543.5568955258273</v>
      </c>
      <c r="X43" s="90">
        <v>1999.2509117297402</v>
      </c>
      <c r="Y43" s="91">
        <v>2111.7172129983819</v>
      </c>
    </row>
    <row r="44" spans="1:25" x14ac:dyDescent="0.25">
      <c r="A44" s="35"/>
      <c r="B44" s="88" t="s">
        <v>68</v>
      </c>
      <c r="C44" s="86" t="s">
        <v>19</v>
      </c>
      <c r="D44" s="42" t="s">
        <v>23</v>
      </c>
      <c r="E44" s="27">
        <v>1.8196433791289097</v>
      </c>
      <c r="F44" s="27">
        <v>3.3992296927869265</v>
      </c>
      <c r="G44" s="27">
        <v>2.1574887216471108</v>
      </c>
      <c r="H44" s="27">
        <v>2.0477307192263807</v>
      </c>
      <c r="I44" s="27">
        <v>2.2960160038510256</v>
      </c>
      <c r="J44" s="27">
        <v>1.8925843188102416</v>
      </c>
      <c r="K44" s="39">
        <v>2.5465460255847279</v>
      </c>
      <c r="O44" s="35"/>
      <c r="P44" s="88" t="s">
        <v>68</v>
      </c>
      <c r="Q44" s="86" t="s">
        <v>19</v>
      </c>
      <c r="R44" s="42" t="s">
        <v>23</v>
      </c>
      <c r="S44" s="90">
        <v>7968</v>
      </c>
      <c r="T44" s="90">
        <v>15692</v>
      </c>
      <c r="U44" s="90">
        <v>10306</v>
      </c>
      <c r="V44" s="90">
        <v>10033</v>
      </c>
      <c r="W44" s="90">
        <v>11638</v>
      </c>
      <c r="X44" s="90">
        <v>9692</v>
      </c>
      <c r="Y44" s="91">
        <v>14092</v>
      </c>
    </row>
    <row r="45" spans="1:25" x14ac:dyDescent="0.25">
      <c r="A45" s="35"/>
      <c r="B45" s="88"/>
      <c r="C45" s="86"/>
      <c r="D45" s="43" t="s">
        <v>24</v>
      </c>
      <c r="E45" s="27">
        <v>0.32858231742651273</v>
      </c>
      <c r="F45" s="27">
        <v>0.75793055599106285</v>
      </c>
      <c r="G45" s="27">
        <v>0.57369974584275418</v>
      </c>
      <c r="H45" s="27">
        <v>0.37680490631632291</v>
      </c>
      <c r="I45" s="27">
        <v>0.25159980413935307</v>
      </c>
      <c r="J45" s="27">
        <v>0.27032243771456815</v>
      </c>
      <c r="K45" s="39">
        <v>0.32846363728868477</v>
      </c>
      <c r="O45" s="35"/>
      <c r="P45" s="88"/>
      <c r="Q45" s="86"/>
      <c r="R45" s="43" t="s">
        <v>24</v>
      </c>
      <c r="S45" s="90">
        <v>1473.058703201551</v>
      </c>
      <c r="T45" s="90">
        <v>3513.2319514149435</v>
      </c>
      <c r="U45" s="90">
        <v>2994.9984231114222</v>
      </c>
      <c r="V45" s="90">
        <v>1820.3445592940409</v>
      </c>
      <c r="W45" s="90">
        <v>1263.72565534296</v>
      </c>
      <c r="X45" s="90">
        <v>1465.8847317604475</v>
      </c>
      <c r="Y45" s="91">
        <v>1859.8745128011528</v>
      </c>
    </row>
    <row r="46" spans="1:25" x14ac:dyDescent="0.25">
      <c r="A46" s="35"/>
      <c r="C46" s="86" t="s">
        <v>21</v>
      </c>
      <c r="D46" s="42" t="s">
        <v>23</v>
      </c>
      <c r="E46" s="27">
        <v>2.7706015301728826</v>
      </c>
      <c r="F46" s="27">
        <v>4.1948466125890151</v>
      </c>
      <c r="G46" s="27">
        <v>2.5259579133365797</v>
      </c>
      <c r="H46" s="27">
        <v>3.6023684574891206</v>
      </c>
      <c r="I46" s="27">
        <v>3.1195304993637851</v>
      </c>
      <c r="J46" s="27">
        <v>2.7767982431607541</v>
      </c>
      <c r="K46" s="39">
        <v>3.214178180723295</v>
      </c>
      <c r="O46" s="35"/>
      <c r="Q46" s="86" t="s">
        <v>21</v>
      </c>
      <c r="R46" s="42" t="s">
        <v>23</v>
      </c>
      <c r="S46" s="90">
        <v>8912</v>
      </c>
      <c r="T46" s="90">
        <v>14061</v>
      </c>
      <c r="U46" s="90">
        <v>8663</v>
      </c>
      <c r="V46" s="90">
        <v>13269</v>
      </c>
      <c r="W46" s="90">
        <v>12013</v>
      </c>
      <c r="X46" s="90">
        <v>11418</v>
      </c>
      <c r="Y46" s="91">
        <v>15372</v>
      </c>
    </row>
    <row r="47" spans="1:25" x14ac:dyDescent="0.25">
      <c r="A47" s="35"/>
      <c r="B47" s="88"/>
      <c r="C47" s="88"/>
      <c r="D47" s="43" t="s">
        <v>24</v>
      </c>
      <c r="E47" s="27">
        <v>0.47189065295223853</v>
      </c>
      <c r="F47" s="27">
        <v>0.98618432715408089</v>
      </c>
      <c r="G47" s="27">
        <v>0.62918333647418079</v>
      </c>
      <c r="H47" s="27">
        <v>0.68876534791346433</v>
      </c>
      <c r="I47" s="27">
        <v>0.36853109896969938</v>
      </c>
      <c r="J47" s="27">
        <v>0.29934722131230895</v>
      </c>
      <c r="K47" s="39">
        <v>0.43932347255370996</v>
      </c>
      <c r="O47" s="35"/>
      <c r="P47" s="88"/>
      <c r="Q47" s="88"/>
      <c r="R47" s="43" t="s">
        <v>24</v>
      </c>
      <c r="S47" s="90">
        <v>1571.7232474871582</v>
      </c>
      <c r="T47" s="90">
        <v>3298.0528329875883</v>
      </c>
      <c r="U47" s="90">
        <v>2234.7874142526507</v>
      </c>
      <c r="V47" s="90">
        <v>2705.3216437635765</v>
      </c>
      <c r="W47" s="90">
        <v>1353.720579267424</v>
      </c>
      <c r="X47" s="90">
        <v>1288.7518421596915</v>
      </c>
      <c r="Y47" s="91">
        <v>2187.8892073331713</v>
      </c>
    </row>
    <row r="48" spans="1:25" x14ac:dyDescent="0.25">
      <c r="A48" s="35"/>
      <c r="B48" s="37" t="s">
        <v>20</v>
      </c>
      <c r="C48" s="86" t="s">
        <v>19</v>
      </c>
      <c r="D48" s="42" t="s">
        <v>23</v>
      </c>
      <c r="E48" s="27">
        <f>+'31'!E16</f>
        <v>5.9931268124024095</v>
      </c>
      <c r="F48" s="27">
        <f>+'31'!F16</f>
        <v>8.886543569728115</v>
      </c>
      <c r="G48" s="27">
        <f>+'31'!G16</f>
        <v>6.4006214040957632</v>
      </c>
      <c r="H48" s="27">
        <f>+'31'!H16</f>
        <v>6.2104741435832924</v>
      </c>
      <c r="I48" s="27">
        <f>+'31'!I16</f>
        <v>6.7748605935835666</v>
      </c>
      <c r="J48" s="27">
        <f>+'31'!J16</f>
        <v>7.1193279975964145</v>
      </c>
      <c r="K48" s="39">
        <f>+'31'!K16</f>
        <v>11.389366433361719</v>
      </c>
      <c r="O48" s="35"/>
      <c r="P48" s="37" t="s">
        <v>20</v>
      </c>
      <c r="Q48" s="86" t="s">
        <v>19</v>
      </c>
      <c r="R48" s="42" t="s">
        <v>23</v>
      </c>
      <c r="S48" s="90">
        <f>+'31'!R16</f>
        <v>257925</v>
      </c>
      <c r="T48" s="90">
        <f>+'31'!S16</f>
        <v>384968</v>
      </c>
      <c r="U48" s="90">
        <f>+'31'!T16</f>
        <v>281403</v>
      </c>
      <c r="V48" s="90">
        <f>+'31'!U16</f>
        <v>279426</v>
      </c>
      <c r="W48" s="90">
        <f>+'31'!V16</f>
        <v>311707</v>
      </c>
      <c r="X48" s="90">
        <f>+'31'!W16</f>
        <v>341218</v>
      </c>
      <c r="Y48" s="91">
        <f>+'31'!X16</f>
        <v>534568</v>
      </c>
    </row>
    <row r="49" spans="1:25" x14ac:dyDescent="0.25">
      <c r="A49" s="35"/>
      <c r="B49" s="88"/>
      <c r="C49" s="86"/>
      <c r="D49" s="43" t="s">
        <v>24</v>
      </c>
      <c r="E49" s="27">
        <f>+'31'!E17</f>
        <v>0.1665437618907703</v>
      </c>
      <c r="F49" s="27">
        <f>+'31'!F17</f>
        <v>0.22123954492771283</v>
      </c>
      <c r="G49" s="27">
        <f>+'31'!G17</f>
        <v>0.30202189451437084</v>
      </c>
      <c r="H49" s="27">
        <f>+'31'!H17</f>
        <v>0.21244785294479196</v>
      </c>
      <c r="I49" s="27">
        <f>+'31'!I17</f>
        <v>0.14852615330091251</v>
      </c>
      <c r="J49" s="27">
        <f>+'31'!J17</f>
        <v>0.15807817719187431</v>
      </c>
      <c r="K49" s="39">
        <f>+'31'!K17</f>
        <v>0.23651767227635423</v>
      </c>
      <c r="O49" s="35"/>
      <c r="P49" s="88"/>
      <c r="Q49" s="86"/>
      <c r="R49" s="43" t="s">
        <v>24</v>
      </c>
      <c r="S49" s="90">
        <f>+'31'!R17</f>
        <v>7436.4084114635907</v>
      </c>
      <c r="T49" s="90">
        <f>+'31'!S17</f>
        <v>10086.578213727458</v>
      </c>
      <c r="U49" s="90">
        <f>+'31'!T17</f>
        <v>14717.912378280789</v>
      </c>
      <c r="V49" s="90">
        <f>+'31'!U17</f>
        <v>10845.973097031145</v>
      </c>
      <c r="W49" s="90">
        <f>+'31'!V17</f>
        <v>7469.6401523734075</v>
      </c>
      <c r="X49" s="90">
        <f>+'31'!W17</f>
        <v>7737.0739946996709</v>
      </c>
      <c r="Y49" s="91">
        <f>+'31'!X17</f>
        <v>10879.305037814564</v>
      </c>
    </row>
    <row r="50" spans="1:25" x14ac:dyDescent="0.25">
      <c r="A50" s="35"/>
      <c r="C50" s="86" t="s">
        <v>21</v>
      </c>
      <c r="D50" s="42" t="s">
        <v>23</v>
      </c>
      <c r="E50" s="27">
        <f>+'31'!E18</f>
        <v>9.3569009614166347</v>
      </c>
      <c r="F50" s="27">
        <f>+'31'!F18</f>
        <v>12.234661093415149</v>
      </c>
      <c r="G50" s="27">
        <f>+'31'!G18</f>
        <v>9.6120832192293975</v>
      </c>
      <c r="H50" s="27">
        <f>+'31'!H18</f>
        <v>8.1572063156440429</v>
      </c>
      <c r="I50" s="27">
        <f>+'31'!I18</f>
        <v>8.3492471404394184</v>
      </c>
      <c r="J50" s="27">
        <f>+'31'!J18</f>
        <v>8.811476500989885</v>
      </c>
      <c r="K50" s="39">
        <f>+'31'!K18</f>
        <v>13.930672566636856</v>
      </c>
      <c r="O50" s="35"/>
      <c r="Q50" s="86" t="s">
        <v>21</v>
      </c>
      <c r="R50" s="42" t="s">
        <v>23</v>
      </c>
      <c r="S50" s="90">
        <f>+'31'!R18</f>
        <v>261432</v>
      </c>
      <c r="T50" s="90">
        <f>+'31'!S18</f>
        <v>354986</v>
      </c>
      <c r="U50" s="90">
        <f>+'31'!T18</f>
        <v>297647</v>
      </c>
      <c r="V50" s="90">
        <f>+'31'!U18</f>
        <v>271595</v>
      </c>
      <c r="W50" s="90">
        <f>+'31'!V18</f>
        <v>296692</v>
      </c>
      <c r="X50" s="90">
        <f>+'31'!W18</f>
        <v>330958</v>
      </c>
      <c r="Y50" s="91">
        <f>+'31'!X18</f>
        <v>567178</v>
      </c>
    </row>
    <row r="51" spans="1:25" x14ac:dyDescent="0.25">
      <c r="A51" s="35"/>
      <c r="B51" s="37"/>
      <c r="C51" s="37"/>
      <c r="D51" s="43" t="s">
        <v>24</v>
      </c>
      <c r="E51" s="27">
        <f>+'31'!E19</f>
        <v>0.25059875317641112</v>
      </c>
      <c r="F51" s="27">
        <f>+'31'!F19</f>
        <v>0.33330691933475315</v>
      </c>
      <c r="G51" s="27">
        <f>+'31'!G19</f>
        <v>0.55519164094985818</v>
      </c>
      <c r="H51" s="27">
        <f>+'31'!H19</f>
        <v>0.29909777137005972</v>
      </c>
      <c r="I51" s="27">
        <f>+'31'!I19</f>
        <v>0.18813678813002269</v>
      </c>
      <c r="J51" s="27">
        <f>+'31'!J19</f>
        <v>0.22568266788829264</v>
      </c>
      <c r="K51" s="39">
        <f>+'31'!K19</f>
        <v>0.43650020333608824</v>
      </c>
      <c r="O51" s="35"/>
      <c r="P51" s="37"/>
      <c r="Q51" s="37"/>
      <c r="R51" s="43" t="s">
        <v>24</v>
      </c>
      <c r="S51" s="90">
        <f>+'31'!R19</f>
        <v>7207.6226224744014</v>
      </c>
      <c r="T51" s="90">
        <f>+'31'!S19</f>
        <v>10976.242035009116</v>
      </c>
      <c r="U51" s="90">
        <f>+'31'!T19</f>
        <v>21255.760194087921</v>
      </c>
      <c r="V51" s="90">
        <f>+'31'!U19</f>
        <v>11267.470571691174</v>
      </c>
      <c r="W51" s="90">
        <f>+'31'!V19</f>
        <v>7538.3509673209282</v>
      </c>
      <c r="X51" s="90">
        <f>+'31'!W19</f>
        <v>9341.8343388087669</v>
      </c>
      <c r="Y51" s="91">
        <f>+'31'!X19</f>
        <v>22755.623435761296</v>
      </c>
    </row>
    <row r="52" spans="1:25" x14ac:dyDescent="0.25">
      <c r="A52" s="49"/>
      <c r="B52" s="50"/>
      <c r="C52" s="50"/>
      <c r="D52" s="50"/>
      <c r="E52" s="51"/>
      <c r="F52" s="51"/>
      <c r="G52" s="51"/>
      <c r="H52" s="51"/>
      <c r="I52" s="51"/>
      <c r="J52" s="51"/>
      <c r="K52" s="89"/>
      <c r="O52" s="49"/>
      <c r="P52" s="50"/>
      <c r="Q52" s="50"/>
      <c r="R52" s="50"/>
      <c r="S52" s="51"/>
      <c r="T52" s="51"/>
      <c r="U52" s="51"/>
      <c r="V52" s="51"/>
      <c r="W52" s="51"/>
      <c r="X52" s="51"/>
      <c r="Y52" s="89"/>
    </row>
    <row r="53" spans="1:25" x14ac:dyDescent="0.25">
      <c r="A53" s="174" t="s">
        <v>8</v>
      </c>
      <c r="B53" s="174"/>
      <c r="C53" s="174"/>
      <c r="D53" s="174"/>
      <c r="O53" s="174" t="s">
        <v>8</v>
      </c>
      <c r="P53" s="174"/>
      <c r="Q53" s="174"/>
      <c r="R53" s="174"/>
    </row>
    <row r="54" spans="1:25" ht="57" customHeight="1" x14ac:dyDescent="0.25">
      <c r="A54" s="172" t="s">
        <v>15</v>
      </c>
      <c r="B54" s="172"/>
      <c r="C54" s="172"/>
      <c r="D54" s="172"/>
      <c r="E54" s="172"/>
      <c r="F54" s="172"/>
      <c r="G54" s="172"/>
      <c r="H54" s="172"/>
      <c r="I54" s="172"/>
      <c r="J54" s="172"/>
      <c r="K54" s="172"/>
      <c r="O54" s="172" t="s">
        <v>15</v>
      </c>
      <c r="P54" s="172"/>
      <c r="Q54" s="172"/>
      <c r="R54" s="172"/>
      <c r="S54" s="172"/>
      <c r="T54" s="172"/>
      <c r="U54" s="172"/>
      <c r="V54" s="172"/>
      <c r="W54" s="172"/>
      <c r="X54" s="172"/>
      <c r="Y54" s="172"/>
    </row>
    <row r="55" spans="1:25" ht="54" customHeight="1" x14ac:dyDescent="0.25">
      <c r="A55" s="172" t="s">
        <v>16</v>
      </c>
      <c r="B55" s="172"/>
      <c r="C55" s="172"/>
      <c r="D55" s="172"/>
      <c r="E55" s="172"/>
      <c r="F55" s="172"/>
      <c r="G55" s="172"/>
      <c r="H55" s="172"/>
      <c r="I55" s="172"/>
      <c r="J55" s="172"/>
      <c r="K55" s="172"/>
      <c r="O55" s="172" t="s">
        <v>16</v>
      </c>
      <c r="P55" s="172"/>
      <c r="Q55" s="172"/>
      <c r="R55" s="172"/>
      <c r="S55" s="172"/>
      <c r="T55" s="172"/>
      <c r="U55" s="172"/>
      <c r="V55" s="172"/>
      <c r="W55" s="172"/>
      <c r="X55" s="172"/>
      <c r="Y55" s="172"/>
    </row>
    <row r="56" spans="1:25" x14ac:dyDescent="0.25">
      <c r="A56" s="7" t="s">
        <v>70</v>
      </c>
      <c r="O56" s="7" t="s">
        <v>70</v>
      </c>
    </row>
    <row r="57" spans="1:25" x14ac:dyDescent="0.25">
      <c r="A57" s="172" t="s">
        <v>11</v>
      </c>
      <c r="B57" s="172"/>
      <c r="C57" s="172"/>
      <c r="D57" s="172"/>
      <c r="E57" s="172"/>
      <c r="F57" s="172"/>
      <c r="G57" s="172"/>
      <c r="H57" s="172"/>
      <c r="I57" s="172"/>
      <c r="J57" s="172"/>
      <c r="K57" s="172"/>
      <c r="O57" s="172" t="s">
        <v>11</v>
      </c>
      <c r="P57" s="172"/>
      <c r="Q57" s="172"/>
      <c r="R57" s="172"/>
      <c r="S57" s="172"/>
      <c r="T57" s="172"/>
      <c r="U57" s="172"/>
      <c r="V57" s="172"/>
      <c r="W57" s="172"/>
      <c r="X57" s="172"/>
      <c r="Y57" s="172"/>
    </row>
  </sheetData>
  <mergeCells count="9">
    <mergeCell ref="A57:K57"/>
    <mergeCell ref="O57:Y57"/>
    <mergeCell ref="O8:O9"/>
    <mergeCell ref="A53:D53"/>
    <mergeCell ref="O53:R53"/>
    <mergeCell ref="A54:K54"/>
    <mergeCell ref="O54:Y54"/>
    <mergeCell ref="A55:K55"/>
    <mergeCell ref="O55:Y55"/>
  </mergeCells>
  <hyperlinks>
    <hyperlink ref="A1" location="Indice!A1" display="Indice" xr:uid="{6387262A-6FA3-407A-AB49-CEBDF207E31D}"/>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1EACD-0DC2-46AC-A6EA-555FA2AD9099}">
  <dimension ref="A1:X20"/>
  <sheetViews>
    <sheetView workbookViewId="0"/>
  </sheetViews>
  <sheetFormatPr baseColWidth="10" defaultRowHeight="15" x14ac:dyDescent="0.25"/>
  <cols>
    <col min="1" max="1" width="25.7109375" customWidth="1"/>
    <col min="3" max="3" width="13.85546875" customWidth="1"/>
    <col min="17" max="17" width="15.140625" customWidth="1"/>
  </cols>
  <sheetData>
    <row r="1" spans="1:24" x14ac:dyDescent="0.25">
      <c r="A1" s="166" t="s">
        <v>278</v>
      </c>
    </row>
    <row r="3" spans="1:24" x14ac:dyDescent="0.25">
      <c r="A3" s="18" t="s">
        <v>139</v>
      </c>
      <c r="O3" s="18" t="s">
        <v>140</v>
      </c>
    </row>
    <row r="4" spans="1:24" x14ac:dyDescent="0.25">
      <c r="A4" s="17" t="s">
        <v>14</v>
      </c>
      <c r="O4" s="7" t="s">
        <v>17</v>
      </c>
    </row>
    <row r="6" spans="1:24" x14ac:dyDescent="0.25">
      <c r="A6" s="16"/>
      <c r="B6" s="3"/>
      <c r="C6" s="3"/>
      <c r="D6" s="3" t="s">
        <v>0</v>
      </c>
      <c r="E6" s="3" t="s">
        <v>1</v>
      </c>
      <c r="F6" s="3" t="s">
        <v>2</v>
      </c>
      <c r="G6" s="3" t="s">
        <v>3</v>
      </c>
      <c r="H6" s="3" t="s">
        <v>4</v>
      </c>
      <c r="I6" s="3" t="s">
        <v>5</v>
      </c>
      <c r="J6" s="4">
        <v>2020</v>
      </c>
      <c r="O6" s="16"/>
      <c r="P6" s="3"/>
      <c r="Q6" s="3"/>
      <c r="R6" s="3" t="s">
        <v>0</v>
      </c>
      <c r="S6" s="3" t="s">
        <v>1</v>
      </c>
      <c r="T6" s="3" t="s">
        <v>2</v>
      </c>
      <c r="U6" s="3" t="s">
        <v>3</v>
      </c>
      <c r="V6" s="3" t="s">
        <v>4</v>
      </c>
      <c r="W6" s="3" t="s">
        <v>5</v>
      </c>
      <c r="X6" s="4">
        <v>2020</v>
      </c>
    </row>
    <row r="7" spans="1:24" x14ac:dyDescent="0.25">
      <c r="A7" s="8"/>
      <c r="B7" s="6"/>
      <c r="D7" s="5"/>
      <c r="E7" s="5"/>
      <c r="F7" s="5"/>
      <c r="G7" s="5"/>
      <c r="H7" s="5"/>
      <c r="I7" s="5"/>
      <c r="J7" s="9"/>
      <c r="O7" s="8"/>
      <c r="P7" s="6"/>
      <c r="R7" s="5"/>
      <c r="S7" s="5"/>
      <c r="T7" s="5"/>
      <c r="U7" s="5"/>
      <c r="V7" s="5"/>
      <c r="W7" s="5"/>
      <c r="X7" s="9"/>
    </row>
    <row r="8" spans="1:24" x14ac:dyDescent="0.25">
      <c r="A8" s="19" t="s">
        <v>123</v>
      </c>
      <c r="B8" s="37" t="s">
        <v>73</v>
      </c>
      <c r="C8" s="7" t="s">
        <v>6</v>
      </c>
      <c r="D8" s="27">
        <v>7.4912511444386096</v>
      </c>
      <c r="E8" s="27">
        <v>10.766524899457298</v>
      </c>
      <c r="F8" s="27">
        <v>10.586623846189608</v>
      </c>
      <c r="G8" s="27">
        <v>7.9746755701146537</v>
      </c>
      <c r="H8" s="27">
        <v>8.3199254486426497</v>
      </c>
      <c r="I8" s="27">
        <v>8.335932187089993</v>
      </c>
      <c r="J8" s="28">
        <v>15.257422799957125</v>
      </c>
      <c r="O8" s="173" t="s">
        <v>124</v>
      </c>
      <c r="P8" s="26" t="s">
        <v>73</v>
      </c>
      <c r="Q8" s="7" t="s">
        <v>6</v>
      </c>
      <c r="R8" s="82">
        <v>32238</v>
      </c>
      <c r="S8" s="82">
        <v>49339</v>
      </c>
      <c r="T8" s="82">
        <v>59204</v>
      </c>
      <c r="U8" s="82">
        <v>50636</v>
      </c>
      <c r="V8" s="82">
        <v>55175</v>
      </c>
      <c r="W8" s="82">
        <v>60676</v>
      </c>
      <c r="X8" s="83">
        <v>125261</v>
      </c>
    </row>
    <row r="9" spans="1:24" x14ac:dyDescent="0.25">
      <c r="A9" s="8"/>
      <c r="B9" s="37"/>
      <c r="C9" s="7" t="s">
        <v>7</v>
      </c>
      <c r="D9" s="27">
        <v>0.5700252745425709</v>
      </c>
      <c r="E9" s="27">
        <v>0.56136074280992632</v>
      </c>
      <c r="F9" s="27">
        <v>0.88439991906920268</v>
      </c>
      <c r="G9" s="27">
        <v>0.51386351829927801</v>
      </c>
      <c r="H9" s="27">
        <v>0.40409018134759711</v>
      </c>
      <c r="I9" s="27">
        <v>0.36919008055192515</v>
      </c>
      <c r="J9" s="28">
        <v>2.0263466130115586</v>
      </c>
      <c r="O9" s="173"/>
      <c r="P9" s="26"/>
      <c r="Q9" s="7" t="s">
        <v>7</v>
      </c>
      <c r="R9" s="82">
        <v>2631.9941589431105</v>
      </c>
      <c r="S9" s="82">
        <v>3061.4697342958239</v>
      </c>
      <c r="T9" s="82">
        <v>5809.551017181534</v>
      </c>
      <c r="U9" s="82">
        <v>3439.1477887762958</v>
      </c>
      <c r="V9" s="82">
        <v>3093.5316648290773</v>
      </c>
      <c r="W9" s="82">
        <v>2948.2461371385893</v>
      </c>
      <c r="X9" s="83">
        <v>19429.61256979204</v>
      </c>
    </row>
    <row r="10" spans="1:24" x14ac:dyDescent="0.25">
      <c r="A10" s="8"/>
      <c r="B10" s="37" t="s">
        <v>74</v>
      </c>
      <c r="C10" s="7" t="s">
        <v>6</v>
      </c>
      <c r="D10" s="27">
        <v>7.3086126431395355</v>
      </c>
      <c r="E10" s="27">
        <v>10.193206211787377</v>
      </c>
      <c r="F10" s="27">
        <v>7.497216915328317</v>
      </c>
      <c r="G10" s="27">
        <v>6.8845914357638982</v>
      </c>
      <c r="H10" s="27">
        <v>7.3857797066482753</v>
      </c>
      <c r="I10" s="27">
        <v>7.8172441237413679</v>
      </c>
      <c r="J10" s="28">
        <v>12.292076303936799</v>
      </c>
      <c r="O10" s="8"/>
      <c r="P10" s="26" t="s">
        <v>74</v>
      </c>
      <c r="Q10" s="7" t="s">
        <v>6</v>
      </c>
      <c r="R10" s="82">
        <v>486768</v>
      </c>
      <c r="S10" s="82">
        <v>690615</v>
      </c>
      <c r="T10" s="82">
        <v>519846</v>
      </c>
      <c r="U10" s="82">
        <v>492791</v>
      </c>
      <c r="V10" s="82">
        <v>553224</v>
      </c>
      <c r="W10" s="82">
        <v>610835</v>
      </c>
      <c r="X10" s="83">
        <v>976485</v>
      </c>
    </row>
    <row r="11" spans="1:24" x14ac:dyDescent="0.25">
      <c r="A11" s="8"/>
      <c r="B11" s="26"/>
      <c r="C11" s="7" t="s">
        <v>7</v>
      </c>
      <c r="D11" s="27">
        <v>0.15717788902433397</v>
      </c>
      <c r="E11" s="27">
        <v>0.20489949145664541</v>
      </c>
      <c r="F11" s="27">
        <v>0.33623144614022576</v>
      </c>
      <c r="G11" s="27">
        <v>0.18635833796528156</v>
      </c>
      <c r="H11" s="27">
        <v>0.13411627914445398</v>
      </c>
      <c r="I11" s="27">
        <v>0.14993023086655305</v>
      </c>
      <c r="J11" s="28">
        <v>0.20970210734574496</v>
      </c>
      <c r="O11" s="8"/>
      <c r="P11" s="26"/>
      <c r="Q11" s="7" t="s">
        <v>7</v>
      </c>
      <c r="R11" s="82">
        <v>10893.994440580336</v>
      </c>
      <c r="S11" s="82">
        <v>15722.194692527062</v>
      </c>
      <c r="T11" s="82">
        <v>30241.738231120766</v>
      </c>
      <c r="U11" s="82">
        <v>15779.788150020349</v>
      </c>
      <c r="V11" s="82">
        <v>11447.445622827692</v>
      </c>
      <c r="W11" s="82">
        <v>12499.796195549059</v>
      </c>
      <c r="X11" s="83">
        <v>17150.657569209412</v>
      </c>
    </row>
    <row r="12" spans="1:24" x14ac:dyDescent="0.25">
      <c r="A12" s="8"/>
      <c r="B12" s="26" t="s">
        <v>72</v>
      </c>
      <c r="C12" s="7" t="s">
        <v>6</v>
      </c>
      <c r="D12" s="27">
        <v>4.9139017219655603</v>
      </c>
      <c r="E12" s="27">
        <v>0</v>
      </c>
      <c r="F12" s="27">
        <v>0</v>
      </c>
      <c r="G12" s="27">
        <v>21.13142443720956</v>
      </c>
      <c r="H12" s="27">
        <v>0</v>
      </c>
      <c r="I12" s="27">
        <v>9.5</v>
      </c>
      <c r="J12" s="28">
        <v>0</v>
      </c>
      <c r="O12" s="8"/>
      <c r="P12" s="26" t="s">
        <v>72</v>
      </c>
      <c r="Q12" s="7" t="s">
        <v>6</v>
      </c>
      <c r="R12" s="82">
        <v>351</v>
      </c>
      <c r="S12" s="82">
        <v>0</v>
      </c>
      <c r="T12" s="82">
        <v>0</v>
      </c>
      <c r="U12" s="82">
        <v>7594</v>
      </c>
      <c r="V12" s="82">
        <v>0</v>
      </c>
      <c r="W12" s="82">
        <v>665</v>
      </c>
      <c r="X12" s="83">
        <v>0</v>
      </c>
    </row>
    <row r="13" spans="1:24" x14ac:dyDescent="0.25">
      <c r="A13" s="8"/>
      <c r="B13" s="26"/>
      <c r="C13" s="7" t="s">
        <v>7</v>
      </c>
      <c r="D13" s="27">
        <v>2.7078815975296777</v>
      </c>
      <c r="E13" s="27">
        <v>0</v>
      </c>
      <c r="F13" s="27">
        <v>0</v>
      </c>
      <c r="G13" s="27">
        <v>5.8590866225733489</v>
      </c>
      <c r="H13" s="27">
        <v>0</v>
      </c>
      <c r="I13" s="27">
        <v>3.7288072179482232</v>
      </c>
      <c r="J13" s="28">
        <v>0</v>
      </c>
      <c r="O13" s="8"/>
      <c r="P13" s="26"/>
      <c r="Q13" s="7" t="s">
        <v>7</v>
      </c>
      <c r="R13" s="82">
        <v>193.78596440403004</v>
      </c>
      <c r="S13" s="82">
        <v>0</v>
      </c>
      <c r="T13" s="82">
        <v>0</v>
      </c>
      <c r="U13" s="82">
        <v>4531.0875809971585</v>
      </c>
      <c r="V13" s="82">
        <v>0</v>
      </c>
      <c r="W13" s="82">
        <v>288.76114697098706</v>
      </c>
      <c r="X13" s="83">
        <v>0</v>
      </c>
    </row>
    <row r="14" spans="1:24" x14ac:dyDescent="0.25">
      <c r="A14" s="30"/>
      <c r="B14" s="18" t="s">
        <v>20</v>
      </c>
      <c r="C14" s="7" t="s">
        <v>6</v>
      </c>
      <c r="D14" s="21">
        <f>+'32'!D28</f>
        <v>7.3172762600522256</v>
      </c>
      <c r="E14" s="21">
        <f>+'32'!E28</f>
        <v>10.22952754201936</v>
      </c>
      <c r="F14" s="21">
        <f>+'32'!F28</f>
        <v>7.7277896279597442</v>
      </c>
      <c r="G14" s="21">
        <f>+'32'!G28</f>
        <v>7.0384018965918056</v>
      </c>
      <c r="H14" s="21">
        <f>+'32'!H28</f>
        <v>7.460940977777299</v>
      </c>
      <c r="I14" s="21">
        <f>+'32'!I28</f>
        <v>7.8627854016948291</v>
      </c>
      <c r="J14" s="22">
        <f>+'32'!J28</f>
        <v>12.569828832936073</v>
      </c>
      <c r="O14" s="30"/>
      <c r="P14" s="18" t="s">
        <v>20</v>
      </c>
      <c r="Q14" s="7" t="s">
        <v>6</v>
      </c>
      <c r="R14" s="82">
        <f>+'32'!Q28</f>
        <v>519357</v>
      </c>
      <c r="S14" s="82">
        <f>+'32'!R28</f>
        <v>739954</v>
      </c>
      <c r="T14" s="82">
        <f>+'32'!S28</f>
        <v>579050</v>
      </c>
      <c r="U14" s="82">
        <f>+'32'!T28</f>
        <v>551021</v>
      </c>
      <c r="V14" s="82">
        <f>+'32'!U28</f>
        <v>608399</v>
      </c>
      <c r="W14" s="82">
        <f>+'32'!V28</f>
        <v>672176</v>
      </c>
      <c r="X14" s="83">
        <f>+'32'!W28</f>
        <v>1101746</v>
      </c>
    </row>
    <row r="15" spans="1:24" x14ac:dyDescent="0.25">
      <c r="A15" s="19"/>
      <c r="B15" s="18"/>
      <c r="C15" s="7" t="s">
        <v>7</v>
      </c>
      <c r="D15" s="21">
        <f>+'32'!D29</f>
        <v>0.15304692402506381</v>
      </c>
      <c r="E15" s="21">
        <f>+'32'!E29</f>
        <v>0.19421856270962326</v>
      </c>
      <c r="F15" s="21">
        <f>+'32'!F29</f>
        <v>0.32053575826762654</v>
      </c>
      <c r="G15" s="21">
        <f>+'32'!G29</f>
        <v>0.18136879914384063</v>
      </c>
      <c r="H15" s="21">
        <f>+'32'!H29</f>
        <v>0.12922849320346314</v>
      </c>
      <c r="I15" s="21">
        <f>+'32'!I29</f>
        <v>0.14243025393685141</v>
      </c>
      <c r="J15" s="22">
        <f>+'32'!J29</f>
        <v>0.21832834585295943</v>
      </c>
      <c r="O15" s="19"/>
      <c r="P15" s="18"/>
      <c r="Q15" s="7" t="s">
        <v>7</v>
      </c>
      <c r="R15" s="82">
        <f>+'32'!Q29</f>
        <v>11358.5400932102</v>
      </c>
      <c r="S15" s="82">
        <f>+'32'!R29</f>
        <v>16323.039918046277</v>
      </c>
      <c r="T15" s="82">
        <f>+'32'!S29</f>
        <v>31322.772493663895</v>
      </c>
      <c r="U15" s="82">
        <f>+'32'!T29</f>
        <v>17084.589316590733</v>
      </c>
      <c r="V15" s="82">
        <f>+'32'!U29</f>
        <v>12202.382674738672</v>
      </c>
      <c r="W15" s="82">
        <f>+'32'!V29</f>
        <v>13094.08357279978</v>
      </c>
      <c r="X15" s="83">
        <f>+'32'!W29</f>
        <v>26668.511337888936</v>
      </c>
    </row>
    <row r="16" spans="1:24" x14ac:dyDescent="0.25">
      <c r="A16" s="11"/>
      <c r="B16" s="25"/>
      <c r="C16" s="12"/>
      <c r="D16" s="14"/>
      <c r="E16" s="14"/>
      <c r="F16" s="14"/>
      <c r="G16" s="14"/>
      <c r="H16" s="14"/>
      <c r="I16" s="14"/>
      <c r="J16" s="15"/>
      <c r="O16" s="11"/>
      <c r="P16" s="25"/>
      <c r="Q16" s="12"/>
      <c r="R16" s="14"/>
      <c r="S16" s="14"/>
      <c r="T16" s="14"/>
      <c r="U16" s="14"/>
      <c r="V16" s="14"/>
      <c r="W16" s="14"/>
      <c r="X16" s="15"/>
    </row>
    <row r="17" spans="1:24" x14ac:dyDescent="0.25">
      <c r="A17" s="174" t="s">
        <v>8</v>
      </c>
      <c r="B17" s="174"/>
      <c r="C17" s="174"/>
      <c r="O17" s="174" t="s">
        <v>8</v>
      </c>
      <c r="P17" s="174"/>
      <c r="Q17" s="174"/>
    </row>
    <row r="18" spans="1:24" ht="39.75" customHeight="1" x14ac:dyDescent="0.25">
      <c r="A18" s="172" t="s">
        <v>15</v>
      </c>
      <c r="B18" s="172"/>
      <c r="C18" s="172"/>
      <c r="D18" s="172"/>
      <c r="E18" s="172"/>
      <c r="F18" s="172"/>
      <c r="G18" s="172"/>
      <c r="H18" s="172"/>
      <c r="I18" s="172"/>
      <c r="J18" s="172"/>
      <c r="O18" s="172" t="s">
        <v>15</v>
      </c>
      <c r="P18" s="172"/>
      <c r="Q18" s="172"/>
      <c r="R18" s="172"/>
      <c r="S18" s="172"/>
      <c r="T18" s="172"/>
      <c r="U18" s="172"/>
      <c r="V18" s="172"/>
      <c r="W18" s="172"/>
      <c r="X18" s="172"/>
    </row>
    <row r="19" spans="1:24" ht="76.5" customHeight="1" x14ac:dyDescent="0.25">
      <c r="A19" s="172" t="s">
        <v>16</v>
      </c>
      <c r="B19" s="172"/>
      <c r="C19" s="172"/>
      <c r="D19" s="172"/>
      <c r="E19" s="172"/>
      <c r="F19" s="172"/>
      <c r="G19" s="172"/>
      <c r="H19" s="172"/>
      <c r="I19" s="172"/>
      <c r="J19" s="172"/>
      <c r="O19" s="172" t="s">
        <v>16</v>
      </c>
      <c r="P19" s="172"/>
      <c r="Q19" s="172"/>
      <c r="R19" s="172"/>
      <c r="S19" s="172"/>
      <c r="T19" s="172"/>
      <c r="U19" s="172"/>
      <c r="V19" s="172"/>
      <c r="W19" s="172"/>
      <c r="X19" s="172"/>
    </row>
    <row r="20" spans="1:24" x14ac:dyDescent="0.25">
      <c r="A20" s="172" t="s">
        <v>11</v>
      </c>
      <c r="B20" s="172"/>
      <c r="C20" s="172"/>
      <c r="D20" s="172"/>
      <c r="E20" s="172"/>
      <c r="F20" s="172"/>
      <c r="G20" s="172"/>
      <c r="H20" s="172"/>
      <c r="I20" s="172"/>
      <c r="J20" s="172"/>
      <c r="O20" s="172" t="s">
        <v>11</v>
      </c>
      <c r="P20" s="172"/>
      <c r="Q20" s="172"/>
      <c r="R20" s="172"/>
      <c r="S20" s="172"/>
      <c r="T20" s="172"/>
      <c r="U20" s="172"/>
      <c r="V20" s="172"/>
      <c r="W20" s="172"/>
      <c r="X20" s="172"/>
    </row>
  </sheetData>
  <mergeCells count="9">
    <mergeCell ref="A20:J20"/>
    <mergeCell ref="O20:X20"/>
    <mergeCell ref="O8:O9"/>
    <mergeCell ref="A17:C17"/>
    <mergeCell ref="O17:Q17"/>
    <mergeCell ref="A18:J18"/>
    <mergeCell ref="O18:X18"/>
    <mergeCell ref="A19:J19"/>
    <mergeCell ref="O19:X19"/>
  </mergeCells>
  <hyperlinks>
    <hyperlink ref="A1" location="Indice!A1" display="Indice" xr:uid="{EC8895CB-DCE8-4CF7-8107-2A63B988620F}"/>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565E8-3459-4B6D-A3F6-B97663C7862C}">
  <dimension ref="A1:X20"/>
  <sheetViews>
    <sheetView workbookViewId="0"/>
  </sheetViews>
  <sheetFormatPr baseColWidth="10" defaultRowHeight="15" x14ac:dyDescent="0.25"/>
  <cols>
    <col min="2" max="2" width="19.42578125" customWidth="1"/>
    <col min="3" max="3" width="14.42578125" customWidth="1"/>
    <col min="16" max="16" width="20.140625" customWidth="1"/>
    <col min="17" max="17" width="16.28515625" customWidth="1"/>
  </cols>
  <sheetData>
    <row r="1" spans="1:24" x14ac:dyDescent="0.25">
      <c r="A1" s="166" t="s">
        <v>278</v>
      </c>
    </row>
    <row r="3" spans="1:24" x14ac:dyDescent="0.25">
      <c r="A3" s="18" t="s">
        <v>143</v>
      </c>
      <c r="O3" s="18" t="s">
        <v>144</v>
      </c>
    </row>
    <row r="4" spans="1:24" x14ac:dyDescent="0.25">
      <c r="A4" s="17" t="s">
        <v>14</v>
      </c>
      <c r="O4" s="7" t="s">
        <v>17</v>
      </c>
    </row>
    <row r="6" spans="1:24" x14ac:dyDescent="0.25">
      <c r="A6" s="16"/>
      <c r="B6" s="3"/>
      <c r="C6" s="3"/>
      <c r="D6" s="3" t="s">
        <v>0</v>
      </c>
      <c r="E6" s="3" t="s">
        <v>1</v>
      </c>
      <c r="F6" s="3" t="s">
        <v>2</v>
      </c>
      <c r="G6" s="3" t="s">
        <v>3</v>
      </c>
      <c r="H6" s="3" t="s">
        <v>4</v>
      </c>
      <c r="I6" s="3" t="s">
        <v>5</v>
      </c>
      <c r="J6" s="4">
        <v>2020</v>
      </c>
      <c r="O6" s="16"/>
      <c r="P6" s="3"/>
      <c r="Q6" s="3"/>
      <c r="R6" s="3" t="s">
        <v>0</v>
      </c>
      <c r="S6" s="3" t="s">
        <v>1</v>
      </c>
      <c r="T6" s="3" t="s">
        <v>2</v>
      </c>
      <c r="U6" s="3" t="s">
        <v>3</v>
      </c>
      <c r="V6" s="3" t="s">
        <v>4</v>
      </c>
      <c r="W6" s="3" t="s">
        <v>5</v>
      </c>
      <c r="X6" s="4">
        <v>2020</v>
      </c>
    </row>
    <row r="7" spans="1:24" x14ac:dyDescent="0.25">
      <c r="A7" s="8"/>
      <c r="B7" s="6"/>
      <c r="D7" s="5"/>
      <c r="E7" s="5"/>
      <c r="F7" s="5"/>
      <c r="G7" s="5"/>
      <c r="H7" s="5"/>
      <c r="I7" s="5"/>
      <c r="J7" s="9"/>
      <c r="O7" s="8"/>
      <c r="P7" s="6"/>
      <c r="R7" s="5"/>
      <c r="S7" s="5"/>
      <c r="T7" s="5"/>
      <c r="U7" s="5"/>
      <c r="V7" s="5"/>
      <c r="W7" s="5"/>
      <c r="X7" s="9"/>
    </row>
    <row r="8" spans="1:24" x14ac:dyDescent="0.25">
      <c r="A8" s="19" t="s">
        <v>123</v>
      </c>
      <c r="B8" s="94" t="s">
        <v>79</v>
      </c>
      <c r="C8" s="7" t="s">
        <v>6</v>
      </c>
      <c r="D8" s="27">
        <v>7.3560223354770988</v>
      </c>
      <c r="E8" s="27">
        <v>10.29689759649858</v>
      </c>
      <c r="F8" s="27">
        <v>7.797606818600582</v>
      </c>
      <c r="G8" s="27">
        <v>7.1571851162721147</v>
      </c>
      <c r="H8" s="27">
        <v>7.5625286495967918</v>
      </c>
      <c r="I8" s="27">
        <v>7.9106068137135406</v>
      </c>
      <c r="J8" s="28">
        <v>12.848245902764111</v>
      </c>
      <c r="O8" s="173" t="s">
        <v>124</v>
      </c>
      <c r="P8" s="94" t="s">
        <v>79</v>
      </c>
      <c r="Q8" s="7" t="s">
        <v>6</v>
      </c>
      <c r="R8" s="82">
        <v>512839</v>
      </c>
      <c r="S8" s="82">
        <v>724184</v>
      </c>
      <c r="T8" s="82">
        <v>566657</v>
      </c>
      <c r="U8" s="82">
        <v>536062</v>
      </c>
      <c r="V8" s="82">
        <v>587820</v>
      </c>
      <c r="W8" s="82">
        <v>624667</v>
      </c>
      <c r="X8" s="83">
        <v>998112</v>
      </c>
    </row>
    <row r="9" spans="1:24" x14ac:dyDescent="0.25">
      <c r="A9" s="8"/>
      <c r="B9" s="94"/>
      <c r="C9" s="7" t="s">
        <v>7</v>
      </c>
      <c r="D9" s="27">
        <v>0.15475321298179517</v>
      </c>
      <c r="E9" s="27">
        <v>0.19611592244772319</v>
      </c>
      <c r="F9" s="27">
        <v>0.32945108058707018</v>
      </c>
      <c r="G9" s="27">
        <v>0.18280223609288088</v>
      </c>
      <c r="H9" s="27">
        <v>0.12961905899428564</v>
      </c>
      <c r="I9" s="27">
        <v>0.12785897255817136</v>
      </c>
      <c r="J9" s="28">
        <v>0.27290679572338594</v>
      </c>
      <c r="O9" s="173"/>
      <c r="P9" s="94"/>
      <c r="Q9" s="7" t="s">
        <v>7</v>
      </c>
      <c r="R9" s="82">
        <v>11285.803636130915</v>
      </c>
      <c r="S9" s="82">
        <v>16143.597529655945</v>
      </c>
      <c r="T9" s="82">
        <v>31164.493373775786</v>
      </c>
      <c r="U9" s="82">
        <v>16581.047672472676</v>
      </c>
      <c r="V9" s="82">
        <v>12007.847988960766</v>
      </c>
      <c r="W9" s="82">
        <v>11463.368165035094</v>
      </c>
      <c r="X9" s="83">
        <v>26188.774215646674</v>
      </c>
    </row>
    <row r="10" spans="1:24" x14ac:dyDescent="0.25">
      <c r="A10" s="8"/>
      <c r="B10" s="94" t="s">
        <v>80</v>
      </c>
      <c r="C10" s="7" t="s">
        <v>6</v>
      </c>
      <c r="D10" s="27">
        <v>5.070422535211268</v>
      </c>
      <c r="E10" s="27">
        <v>7.9351625376375328</v>
      </c>
      <c r="F10" s="27">
        <v>5.7251519576216516</v>
      </c>
      <c r="G10" s="27">
        <v>4.1026419678105075</v>
      </c>
      <c r="H10" s="27">
        <v>5.7157009694497871</v>
      </c>
      <c r="I10" s="27">
        <v>7.4116888199568045</v>
      </c>
      <c r="J10" s="28">
        <v>10.342338746775065</v>
      </c>
      <c r="O10" s="8"/>
      <c r="P10" s="94" t="s">
        <v>80</v>
      </c>
      <c r="Q10" s="7" t="s">
        <v>6</v>
      </c>
      <c r="R10" s="82">
        <v>4536</v>
      </c>
      <c r="S10" s="82">
        <v>9830</v>
      </c>
      <c r="T10" s="82">
        <v>8430</v>
      </c>
      <c r="U10" s="82">
        <v>9457</v>
      </c>
      <c r="V10" s="82">
        <v>17770</v>
      </c>
      <c r="W10" s="82">
        <v>40906</v>
      </c>
      <c r="X10" s="83">
        <v>79814</v>
      </c>
    </row>
    <row r="11" spans="1:24" x14ac:dyDescent="0.25">
      <c r="A11" s="8"/>
      <c r="B11" s="94"/>
      <c r="C11" s="7" t="s">
        <v>7</v>
      </c>
      <c r="D11" s="27">
        <v>1.0857846722484921</v>
      </c>
      <c r="E11" s="27">
        <v>1.3165827374652594</v>
      </c>
      <c r="F11" s="27">
        <v>1.3517449850742442</v>
      </c>
      <c r="G11" s="27">
        <v>0.73141853933534495</v>
      </c>
      <c r="H11" s="27">
        <v>0.67689435373973561</v>
      </c>
      <c r="I11" s="27">
        <v>1.1178116655413632</v>
      </c>
      <c r="J11" s="28">
        <v>0.78553067944379018</v>
      </c>
      <c r="O11" s="8"/>
      <c r="P11" s="94"/>
      <c r="Q11" s="7" t="s">
        <v>7</v>
      </c>
      <c r="R11" s="82">
        <v>964.73404510143428</v>
      </c>
      <c r="S11" s="82">
        <v>1547.7806414917022</v>
      </c>
      <c r="T11" s="82">
        <v>1991.4744422960871</v>
      </c>
      <c r="U11" s="82">
        <v>1645.2505436970296</v>
      </c>
      <c r="V11" s="82">
        <v>2149.8747786429003</v>
      </c>
      <c r="W11" s="82">
        <v>5959.9804306768383</v>
      </c>
      <c r="X11" s="83">
        <v>4794.1650791883731</v>
      </c>
    </row>
    <row r="12" spans="1:24" x14ac:dyDescent="0.25">
      <c r="A12" s="8"/>
      <c r="B12" s="37" t="s">
        <v>81</v>
      </c>
      <c r="C12" s="7" t="s">
        <v>6</v>
      </c>
      <c r="D12" s="27">
        <v>5.4252319820436314</v>
      </c>
      <c r="E12" s="27">
        <v>7.7544679573373712</v>
      </c>
      <c r="F12" s="27">
        <v>5.0305284403203903</v>
      </c>
      <c r="G12" s="27">
        <v>5.0744286425765042</v>
      </c>
      <c r="H12" s="27">
        <v>3.9698130273180796</v>
      </c>
      <c r="I12" s="27">
        <v>6.5805602894131008</v>
      </c>
      <c r="J12" s="28">
        <v>10.595425551789479</v>
      </c>
      <c r="O12" s="8"/>
      <c r="P12" s="37" t="s">
        <v>81</v>
      </c>
      <c r="Q12" s="7" t="s">
        <v>6</v>
      </c>
      <c r="R12" s="82">
        <v>1982</v>
      </c>
      <c r="S12" s="82">
        <v>5940</v>
      </c>
      <c r="T12" s="82">
        <v>3963</v>
      </c>
      <c r="U12" s="82">
        <v>5502</v>
      </c>
      <c r="V12" s="82">
        <v>2809</v>
      </c>
      <c r="W12" s="82">
        <v>6603</v>
      </c>
      <c r="X12" s="83">
        <v>23820</v>
      </c>
    </row>
    <row r="13" spans="1:24" x14ac:dyDescent="0.25">
      <c r="A13" s="8"/>
      <c r="B13" s="37"/>
      <c r="C13" s="7" t="s">
        <v>7</v>
      </c>
      <c r="D13" s="27">
        <v>1.4821584138445625</v>
      </c>
      <c r="E13" s="27">
        <v>1.5203821824181138</v>
      </c>
      <c r="F13" s="27">
        <v>1.2189453689662753</v>
      </c>
      <c r="G13" s="27">
        <v>2.108947261200707</v>
      </c>
      <c r="H13" s="27">
        <v>0.75637224010216053</v>
      </c>
      <c r="I13" s="27">
        <v>1.0240597656692751</v>
      </c>
      <c r="J13" s="28">
        <v>0.95622658003448657</v>
      </c>
      <c r="O13" s="8"/>
      <c r="P13" s="37"/>
      <c r="Q13" s="7" t="s">
        <v>7</v>
      </c>
      <c r="R13" s="82">
        <v>562.57526245465704</v>
      </c>
      <c r="S13" s="82">
        <v>1220.185804440056</v>
      </c>
      <c r="T13" s="82">
        <v>942.13657891694891</v>
      </c>
      <c r="U13" s="82">
        <v>2396.6628618060045</v>
      </c>
      <c r="V13" s="82">
        <v>544.75300795072371</v>
      </c>
      <c r="W13" s="82">
        <v>1095.8817035442601</v>
      </c>
      <c r="X13" s="83">
        <v>2239.1025632231776</v>
      </c>
    </row>
    <row r="14" spans="1:24" x14ac:dyDescent="0.25">
      <c r="A14" s="30"/>
      <c r="B14" s="37" t="s">
        <v>20</v>
      </c>
      <c r="C14" s="7" t="s">
        <v>6</v>
      </c>
      <c r="D14" s="21">
        <f>+'34'!D14</f>
        <v>7.3172762600522256</v>
      </c>
      <c r="E14" s="21">
        <f>+'34'!E14</f>
        <v>10.22952754201936</v>
      </c>
      <c r="F14" s="21">
        <f>+'34'!F14</f>
        <v>7.7277896279597442</v>
      </c>
      <c r="G14" s="21">
        <f>+'34'!G14</f>
        <v>7.0384018965918056</v>
      </c>
      <c r="H14" s="21">
        <f>+'34'!H14</f>
        <v>7.460940977777299</v>
      </c>
      <c r="I14" s="21">
        <f>+'34'!I14</f>
        <v>7.8627854016948291</v>
      </c>
      <c r="J14" s="22">
        <f>+'34'!J14</f>
        <v>12.569828832936073</v>
      </c>
      <c r="O14" s="30"/>
      <c r="P14" s="37" t="s">
        <v>20</v>
      </c>
      <c r="Q14" s="7" t="s">
        <v>6</v>
      </c>
      <c r="R14" s="82">
        <f>+'34'!R14</f>
        <v>519357</v>
      </c>
      <c r="S14" s="82">
        <f>+'34'!S14</f>
        <v>739954</v>
      </c>
      <c r="T14" s="82">
        <f>+'34'!T14</f>
        <v>579050</v>
      </c>
      <c r="U14" s="82">
        <f>+'34'!U14</f>
        <v>551021</v>
      </c>
      <c r="V14" s="82">
        <f>+'34'!V14</f>
        <v>608399</v>
      </c>
      <c r="W14" s="82">
        <f>+'34'!W14</f>
        <v>672176</v>
      </c>
      <c r="X14" s="83">
        <f>+'34'!X14</f>
        <v>1101746</v>
      </c>
    </row>
    <row r="15" spans="1:24" x14ac:dyDescent="0.25">
      <c r="A15" s="19"/>
      <c r="B15" s="18"/>
      <c r="C15" s="7" t="s">
        <v>7</v>
      </c>
      <c r="D15" s="21">
        <f>+'34'!D15</f>
        <v>0.15304692402506381</v>
      </c>
      <c r="E15" s="21">
        <f>+'34'!E15</f>
        <v>0.19421856270962326</v>
      </c>
      <c r="F15" s="21">
        <f>+'34'!F15</f>
        <v>0.32053575826762654</v>
      </c>
      <c r="G15" s="21">
        <f>+'34'!G15</f>
        <v>0.18136879914384063</v>
      </c>
      <c r="H15" s="21">
        <f>+'34'!H15</f>
        <v>0.12922849320346314</v>
      </c>
      <c r="I15" s="21">
        <f>+'34'!I15</f>
        <v>0.14243025393685141</v>
      </c>
      <c r="J15" s="22">
        <f>+'34'!J15</f>
        <v>0.21832834585295943</v>
      </c>
      <c r="O15" s="19"/>
      <c r="P15" s="18"/>
      <c r="Q15" s="7" t="s">
        <v>7</v>
      </c>
      <c r="R15" s="82">
        <f>+'34'!R15</f>
        <v>11358.5400932102</v>
      </c>
      <c r="S15" s="82">
        <f>+'34'!S15</f>
        <v>16323.039918046277</v>
      </c>
      <c r="T15" s="82">
        <f>+'34'!T15</f>
        <v>31322.772493663895</v>
      </c>
      <c r="U15" s="82">
        <f>+'34'!U15</f>
        <v>17084.589316590733</v>
      </c>
      <c r="V15" s="82">
        <f>+'34'!V15</f>
        <v>12202.382674738672</v>
      </c>
      <c r="W15" s="82">
        <f>+'34'!W15</f>
        <v>13094.08357279978</v>
      </c>
      <c r="X15" s="83">
        <f>+'34'!X15</f>
        <v>26668.511337888936</v>
      </c>
    </row>
    <row r="16" spans="1:24" x14ac:dyDescent="0.25">
      <c r="A16" s="11"/>
      <c r="B16" s="25"/>
      <c r="C16" s="12"/>
      <c r="D16" s="14"/>
      <c r="E16" s="14"/>
      <c r="F16" s="14"/>
      <c r="G16" s="14"/>
      <c r="H16" s="14"/>
      <c r="I16" s="14"/>
      <c r="J16" s="15"/>
      <c r="O16" s="11"/>
      <c r="P16" s="25"/>
      <c r="Q16" s="12"/>
      <c r="R16" s="14"/>
      <c r="S16" s="14"/>
      <c r="T16" s="14"/>
      <c r="U16" s="14"/>
      <c r="V16" s="14"/>
      <c r="W16" s="14"/>
      <c r="X16" s="15"/>
    </row>
    <row r="17" spans="1:24" x14ac:dyDescent="0.25">
      <c r="A17" s="174" t="s">
        <v>8</v>
      </c>
      <c r="B17" s="174"/>
      <c r="C17" s="174"/>
      <c r="O17" s="174" t="s">
        <v>8</v>
      </c>
      <c r="P17" s="174"/>
      <c r="Q17" s="174"/>
    </row>
    <row r="18" spans="1:24" ht="57.75" customHeight="1" x14ac:dyDescent="0.25">
      <c r="A18" s="172" t="s">
        <v>15</v>
      </c>
      <c r="B18" s="172"/>
      <c r="C18" s="172"/>
      <c r="D18" s="172"/>
      <c r="E18" s="172"/>
      <c r="F18" s="172"/>
      <c r="G18" s="172"/>
      <c r="H18" s="172"/>
      <c r="I18" s="172"/>
      <c r="J18" s="172"/>
      <c r="O18" s="172" t="s">
        <v>15</v>
      </c>
      <c r="P18" s="172"/>
      <c r="Q18" s="172"/>
      <c r="R18" s="172"/>
      <c r="S18" s="172"/>
      <c r="T18" s="172"/>
      <c r="U18" s="172"/>
      <c r="V18" s="172"/>
      <c r="W18" s="172"/>
      <c r="X18" s="172"/>
    </row>
    <row r="19" spans="1:24" ht="65.25" customHeight="1" x14ac:dyDescent="0.25">
      <c r="A19" s="172" t="s">
        <v>16</v>
      </c>
      <c r="B19" s="172"/>
      <c r="C19" s="172"/>
      <c r="D19" s="172"/>
      <c r="E19" s="172"/>
      <c r="F19" s="172"/>
      <c r="G19" s="172"/>
      <c r="H19" s="172"/>
      <c r="I19" s="172"/>
      <c r="J19" s="172"/>
      <c r="O19" s="172" t="s">
        <v>16</v>
      </c>
      <c r="P19" s="172"/>
      <c r="Q19" s="172"/>
      <c r="R19" s="172"/>
      <c r="S19" s="172"/>
      <c r="T19" s="172"/>
      <c r="U19" s="172"/>
      <c r="V19" s="172"/>
      <c r="W19" s="172"/>
      <c r="X19" s="172"/>
    </row>
    <row r="20" spans="1:24" x14ac:dyDescent="0.25">
      <c r="A20" s="172" t="s">
        <v>11</v>
      </c>
      <c r="B20" s="172"/>
      <c r="C20" s="172"/>
      <c r="D20" s="172"/>
      <c r="E20" s="172"/>
      <c r="F20" s="172"/>
      <c r="G20" s="172"/>
      <c r="H20" s="172"/>
      <c r="I20" s="172"/>
      <c r="J20" s="172"/>
      <c r="O20" s="172" t="s">
        <v>11</v>
      </c>
      <c r="P20" s="172"/>
      <c r="Q20" s="172"/>
      <c r="R20" s="172"/>
      <c r="S20" s="172"/>
      <c r="T20" s="172"/>
      <c r="U20" s="172"/>
      <c r="V20" s="172"/>
      <c r="W20" s="172"/>
      <c r="X20" s="172"/>
    </row>
  </sheetData>
  <mergeCells count="9">
    <mergeCell ref="A20:J20"/>
    <mergeCell ref="O20:X20"/>
    <mergeCell ref="O8:O9"/>
    <mergeCell ref="A17:C17"/>
    <mergeCell ref="O17:Q17"/>
    <mergeCell ref="A18:J18"/>
    <mergeCell ref="O18:X18"/>
    <mergeCell ref="A19:J19"/>
    <mergeCell ref="O19:X19"/>
  </mergeCells>
  <hyperlinks>
    <hyperlink ref="A1" location="Indice!A1" display="Indice" xr:uid="{FA3EB187-8E65-42C3-844D-CE02766BF9D6}"/>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49491-A7F8-49F4-8338-F9A2512EF538}">
  <dimension ref="A1:X30"/>
  <sheetViews>
    <sheetView workbookViewId="0"/>
  </sheetViews>
  <sheetFormatPr baseColWidth="10" defaultRowHeight="15" x14ac:dyDescent="0.25"/>
  <cols>
    <col min="1" max="1" width="23.5703125" customWidth="1"/>
    <col min="2" max="2" width="15.28515625" customWidth="1"/>
    <col min="16" max="16" width="20.28515625" customWidth="1"/>
  </cols>
  <sheetData>
    <row r="1" spans="1:24" x14ac:dyDescent="0.25">
      <c r="A1" s="166" t="s">
        <v>278</v>
      </c>
    </row>
    <row r="3" spans="1:24" x14ac:dyDescent="0.25">
      <c r="A3" s="18" t="s">
        <v>145</v>
      </c>
      <c r="O3" s="18" t="s">
        <v>146</v>
      </c>
    </row>
    <row r="4" spans="1:24" x14ac:dyDescent="0.25">
      <c r="A4" s="17" t="s">
        <v>14</v>
      </c>
      <c r="O4" s="7" t="s">
        <v>17</v>
      </c>
    </row>
    <row r="6" spans="1:24" x14ac:dyDescent="0.25">
      <c r="A6" s="16"/>
      <c r="B6" s="3"/>
      <c r="C6" s="3"/>
      <c r="D6" s="3" t="s">
        <v>0</v>
      </c>
      <c r="E6" s="3" t="s">
        <v>1</v>
      </c>
      <c r="F6" s="3" t="s">
        <v>2</v>
      </c>
      <c r="G6" s="3" t="s">
        <v>3</v>
      </c>
      <c r="H6" s="3" t="s">
        <v>4</v>
      </c>
      <c r="I6" s="3" t="s">
        <v>5</v>
      </c>
      <c r="J6" s="4">
        <v>2020</v>
      </c>
      <c r="O6" s="16"/>
      <c r="P6" s="3"/>
      <c r="Q6" s="3"/>
      <c r="R6" s="3" t="s">
        <v>0</v>
      </c>
      <c r="S6" s="3" t="s">
        <v>1</v>
      </c>
      <c r="T6" s="3" t="s">
        <v>2</v>
      </c>
      <c r="U6" s="3" t="s">
        <v>3</v>
      </c>
      <c r="V6" s="3" t="s">
        <v>4</v>
      </c>
      <c r="W6" s="3" t="s">
        <v>5</v>
      </c>
      <c r="X6" s="4">
        <v>2020</v>
      </c>
    </row>
    <row r="7" spans="1:24" x14ac:dyDescent="0.25">
      <c r="A7" s="30"/>
      <c r="J7" s="66"/>
      <c r="O7" s="30"/>
      <c r="X7" s="66"/>
    </row>
    <row r="8" spans="1:24" x14ac:dyDescent="0.25">
      <c r="A8" s="95" t="s">
        <v>123</v>
      </c>
      <c r="B8" s="64" t="s">
        <v>82</v>
      </c>
      <c r="C8" s="7" t="s">
        <v>6</v>
      </c>
      <c r="D8" s="57">
        <v>6.3372798213883197</v>
      </c>
      <c r="E8" s="57">
        <v>7.4913861969353412</v>
      </c>
      <c r="F8" s="57">
        <v>10.193135627871179</v>
      </c>
      <c r="G8" s="57">
        <v>4.3006805040187759</v>
      </c>
      <c r="H8" s="57">
        <v>6.7624815193904242</v>
      </c>
      <c r="I8" s="57">
        <v>6.0319511335604368</v>
      </c>
      <c r="J8" s="39">
        <v>7.8676698173853001</v>
      </c>
      <c r="O8" s="173" t="s">
        <v>124</v>
      </c>
      <c r="P8" s="64" t="s">
        <v>82</v>
      </c>
      <c r="Q8" s="7" t="s">
        <v>6</v>
      </c>
      <c r="R8" s="44">
        <v>5904</v>
      </c>
      <c r="S8" s="44">
        <v>9284</v>
      </c>
      <c r="T8" s="44">
        <v>8476</v>
      </c>
      <c r="U8" s="44">
        <v>3280</v>
      </c>
      <c r="V8" s="44">
        <v>4757</v>
      </c>
      <c r="W8" s="44">
        <v>4108</v>
      </c>
      <c r="X8" s="40">
        <v>6609</v>
      </c>
    </row>
    <row r="9" spans="1:24" x14ac:dyDescent="0.25">
      <c r="A9" s="78"/>
      <c r="B9" s="64"/>
      <c r="C9" s="7" t="s">
        <v>41</v>
      </c>
      <c r="D9" s="57">
        <v>0.93064000552024995</v>
      </c>
      <c r="E9" s="57">
        <v>0.90001611441011331</v>
      </c>
      <c r="F9" s="57">
        <v>4.3603843262110553</v>
      </c>
      <c r="G9" s="57">
        <v>0.77106683153640987</v>
      </c>
      <c r="H9" s="57">
        <v>1.1241412855070947</v>
      </c>
      <c r="I9" s="57">
        <v>1.0213961129611833</v>
      </c>
      <c r="J9" s="39">
        <v>1.130870039407879</v>
      </c>
      <c r="O9" s="173"/>
      <c r="P9" s="64"/>
      <c r="Q9" s="7" t="s">
        <v>41</v>
      </c>
      <c r="R9" s="44">
        <v>896.48228048693352</v>
      </c>
      <c r="S9" s="44">
        <v>1323.7482676035966</v>
      </c>
      <c r="T9" s="44">
        <v>4535.5382569067124</v>
      </c>
      <c r="U9" s="44">
        <v>596.43764784871632</v>
      </c>
      <c r="V9" s="44">
        <v>834.58750599581799</v>
      </c>
      <c r="W9" s="44">
        <v>689.92484525871555</v>
      </c>
      <c r="X9" s="40">
        <v>941.6826261343133</v>
      </c>
    </row>
    <row r="10" spans="1:24" x14ac:dyDescent="0.25">
      <c r="A10" s="78"/>
      <c r="B10" s="64" t="s">
        <v>83</v>
      </c>
      <c r="C10" s="7" t="s">
        <v>6</v>
      </c>
      <c r="D10" s="57">
        <v>6.1402546397110731</v>
      </c>
      <c r="E10" s="57">
        <v>8.9543680222419439</v>
      </c>
      <c r="F10" s="57">
        <v>5.3835745367122607</v>
      </c>
      <c r="G10" s="57">
        <v>5.126744897986466</v>
      </c>
      <c r="H10" s="57">
        <v>5.2871164453174062</v>
      </c>
      <c r="I10" s="57">
        <v>6.1737317541714498</v>
      </c>
      <c r="J10" s="39">
        <v>13.216808863838164</v>
      </c>
      <c r="O10" s="78"/>
      <c r="P10" s="64" t="s">
        <v>83</v>
      </c>
      <c r="Q10" s="7" t="s">
        <v>6</v>
      </c>
      <c r="R10" s="44">
        <v>55408</v>
      </c>
      <c r="S10" s="44">
        <v>72144</v>
      </c>
      <c r="T10" s="44">
        <v>43129</v>
      </c>
      <c r="U10" s="44">
        <v>38350</v>
      </c>
      <c r="V10" s="44">
        <v>37039</v>
      </c>
      <c r="W10" s="44">
        <v>42968</v>
      </c>
      <c r="X10" s="40">
        <v>68471</v>
      </c>
    </row>
    <row r="11" spans="1:24" x14ac:dyDescent="0.25">
      <c r="A11" s="78"/>
      <c r="B11" s="64"/>
      <c r="C11" s="7" t="s">
        <v>41</v>
      </c>
      <c r="D11" s="57">
        <v>0.32287343889828291</v>
      </c>
      <c r="E11" s="57">
        <v>0.39120360478113392</v>
      </c>
      <c r="F11" s="57">
        <v>0.38222211251803362</v>
      </c>
      <c r="G11" s="57">
        <v>0.30446623194962041</v>
      </c>
      <c r="H11" s="57">
        <v>0.28189781333644498</v>
      </c>
      <c r="I11" s="57">
        <v>0.40325726566908093</v>
      </c>
      <c r="J11" s="39">
        <v>0.61671884521713183</v>
      </c>
      <c r="O11" s="78"/>
      <c r="P11" s="64"/>
      <c r="Q11" s="7" t="s">
        <v>41</v>
      </c>
      <c r="R11" s="44">
        <v>3164.0142420919556</v>
      </c>
      <c r="S11" s="44">
        <v>3534.8983492697466</v>
      </c>
      <c r="T11" s="44">
        <v>3285.8873604893924</v>
      </c>
      <c r="U11" s="44">
        <v>2346.0302190149068</v>
      </c>
      <c r="V11" s="44">
        <v>2061.0293227642592</v>
      </c>
      <c r="W11" s="44">
        <v>3006.6469467712986</v>
      </c>
      <c r="X11" s="40">
        <v>3475.9695336374498</v>
      </c>
    </row>
    <row r="12" spans="1:24" x14ac:dyDescent="0.25">
      <c r="A12" s="78"/>
      <c r="B12" s="64" t="s">
        <v>84</v>
      </c>
      <c r="C12" s="7" t="s">
        <v>6</v>
      </c>
      <c r="D12" s="57">
        <v>6.4279462525433306</v>
      </c>
      <c r="E12" s="57">
        <v>8.9487973185587801</v>
      </c>
      <c r="F12" s="57">
        <v>6.3358455875222557</v>
      </c>
      <c r="G12" s="57">
        <v>5.6995520063561704</v>
      </c>
      <c r="H12" s="57">
        <v>6.2461361688017085</v>
      </c>
      <c r="I12" s="57">
        <v>6.7976434765340574</v>
      </c>
      <c r="J12" s="39">
        <v>13.097456609115172</v>
      </c>
      <c r="O12" s="78"/>
      <c r="P12" s="64" t="s">
        <v>84</v>
      </c>
      <c r="Q12" s="7" t="s">
        <v>6</v>
      </c>
      <c r="R12" s="44">
        <v>50895</v>
      </c>
      <c r="S12" s="44">
        <v>66319</v>
      </c>
      <c r="T12" s="44">
        <v>49002</v>
      </c>
      <c r="U12" s="44">
        <v>45050</v>
      </c>
      <c r="V12" s="44">
        <v>48598</v>
      </c>
      <c r="W12" s="44">
        <v>51346</v>
      </c>
      <c r="X12" s="40">
        <v>80684</v>
      </c>
    </row>
    <row r="13" spans="1:24" x14ac:dyDescent="0.25">
      <c r="A13" s="78"/>
      <c r="B13" s="64"/>
      <c r="C13" s="7" t="s">
        <v>41</v>
      </c>
      <c r="D13" s="57">
        <v>0.35333693170213715</v>
      </c>
      <c r="E13" s="57">
        <v>0.46250737702080158</v>
      </c>
      <c r="F13" s="57">
        <v>0.49837375189618843</v>
      </c>
      <c r="G13" s="57">
        <v>0.3729119593110638</v>
      </c>
      <c r="H13" s="57">
        <v>0.35807060564734583</v>
      </c>
      <c r="I13" s="57">
        <v>0.35485115965506026</v>
      </c>
      <c r="J13" s="39">
        <v>0.56036233621451792</v>
      </c>
      <c r="O13" s="78"/>
      <c r="P13" s="64"/>
      <c r="Q13" s="7" t="s">
        <v>41</v>
      </c>
      <c r="R13" s="44">
        <v>3006.9226107544273</v>
      </c>
      <c r="S13" s="44">
        <v>3759.6651412790939</v>
      </c>
      <c r="T13" s="44">
        <v>4426.5155861206003</v>
      </c>
      <c r="U13" s="44">
        <v>2822.098778284158</v>
      </c>
      <c r="V13" s="44">
        <v>3022.3619126345511</v>
      </c>
      <c r="W13" s="44">
        <v>2918.9289472924497</v>
      </c>
      <c r="X13" s="40">
        <v>3769.1252246830718</v>
      </c>
    </row>
    <row r="14" spans="1:24" x14ac:dyDescent="0.25">
      <c r="A14" s="78"/>
      <c r="B14" s="64" t="s">
        <v>85</v>
      </c>
      <c r="C14" s="7" t="s">
        <v>6</v>
      </c>
      <c r="D14" s="57">
        <v>8.3625373785896819</v>
      </c>
      <c r="E14" s="57">
        <v>12.141617548655656</v>
      </c>
      <c r="F14" s="57">
        <v>10.462622894507199</v>
      </c>
      <c r="G14" s="57">
        <v>7.614692438278996</v>
      </c>
      <c r="H14" s="57">
        <v>8.5553978765899288</v>
      </c>
      <c r="I14" s="57">
        <v>8.0978795610699752</v>
      </c>
      <c r="J14" s="39">
        <v>15.759213490651398</v>
      </c>
      <c r="O14" s="78"/>
      <c r="P14" s="64" t="s">
        <v>85</v>
      </c>
      <c r="Q14" s="7" t="s">
        <v>6</v>
      </c>
      <c r="R14" s="44">
        <v>96929</v>
      </c>
      <c r="S14" s="44">
        <v>123205</v>
      </c>
      <c r="T14" s="44">
        <v>120615</v>
      </c>
      <c r="U14" s="44">
        <v>77913</v>
      </c>
      <c r="V14" s="44">
        <v>84643</v>
      </c>
      <c r="W14" s="44">
        <v>77693</v>
      </c>
      <c r="X14" s="40">
        <v>129759</v>
      </c>
    </row>
    <row r="15" spans="1:24" x14ac:dyDescent="0.25">
      <c r="A15" s="78"/>
      <c r="B15" s="64"/>
      <c r="C15" s="7" t="s">
        <v>41</v>
      </c>
      <c r="D15" s="57">
        <v>0.36379086575223535</v>
      </c>
      <c r="E15" s="57">
        <v>0.46588836593272931</v>
      </c>
      <c r="F15" s="57">
        <v>1.2448603898363191</v>
      </c>
      <c r="G15" s="57">
        <v>0.38238980707743608</v>
      </c>
      <c r="H15" s="57">
        <v>0.3603414706747668</v>
      </c>
      <c r="I15" s="57">
        <v>0.31841405645110621</v>
      </c>
      <c r="J15" s="39">
        <v>0.52793182616518786</v>
      </c>
      <c r="O15" s="78"/>
      <c r="P15" s="64"/>
      <c r="Q15" s="7" t="s">
        <v>41</v>
      </c>
      <c r="R15" s="44">
        <v>4553.6735651945537</v>
      </c>
      <c r="S15" s="44">
        <v>5498.890721668613</v>
      </c>
      <c r="T15" s="44">
        <v>16834.304197219837</v>
      </c>
      <c r="U15" s="44">
        <v>4102.2385404189099</v>
      </c>
      <c r="V15" s="44">
        <v>3854.2395049164202</v>
      </c>
      <c r="W15" s="44">
        <v>3308.0045501791369</v>
      </c>
      <c r="X15" s="40">
        <v>5065.1114879831566</v>
      </c>
    </row>
    <row r="16" spans="1:24" x14ac:dyDescent="0.25">
      <c r="A16" s="78"/>
      <c r="B16" s="64" t="s">
        <v>86</v>
      </c>
      <c r="C16" s="7" t="s">
        <v>6</v>
      </c>
      <c r="D16" s="57">
        <v>8.1670124895675009</v>
      </c>
      <c r="E16" s="57">
        <v>11.153911045130732</v>
      </c>
      <c r="F16" s="57">
        <v>8.0853090383603643</v>
      </c>
      <c r="G16" s="57">
        <v>7.4748571974768652</v>
      </c>
      <c r="H16" s="57">
        <v>7.7759661677457679</v>
      </c>
      <c r="I16" s="57">
        <v>8.2478930580196401</v>
      </c>
      <c r="J16" s="39">
        <v>14.909832464376141</v>
      </c>
      <c r="O16" s="78"/>
      <c r="P16" s="64" t="s">
        <v>86</v>
      </c>
      <c r="Q16" s="7" t="s">
        <v>6</v>
      </c>
      <c r="R16" s="44">
        <v>194243</v>
      </c>
      <c r="S16" s="44">
        <v>289562</v>
      </c>
      <c r="T16" s="44">
        <v>212387</v>
      </c>
      <c r="U16" s="44">
        <v>201760</v>
      </c>
      <c r="V16" s="44">
        <v>222484</v>
      </c>
      <c r="W16" s="44">
        <v>241327</v>
      </c>
      <c r="X16" s="40">
        <v>410970</v>
      </c>
    </row>
    <row r="17" spans="1:24" x14ac:dyDescent="0.25">
      <c r="A17" s="78"/>
      <c r="B17" s="64"/>
      <c r="C17" s="7" t="s">
        <v>41</v>
      </c>
      <c r="D17" s="57">
        <v>0.24197893650414365</v>
      </c>
      <c r="E17" s="57">
        <v>0.30474656919973109</v>
      </c>
      <c r="F17" s="57">
        <v>0.38093274959662388</v>
      </c>
      <c r="G17" s="57">
        <v>0.29695431741921513</v>
      </c>
      <c r="H17" s="57">
        <v>0.18138913416702954</v>
      </c>
      <c r="I17" s="57">
        <v>0.24720743468588649</v>
      </c>
      <c r="J17" s="39">
        <v>0.62226845178449064</v>
      </c>
      <c r="O17" s="78"/>
      <c r="P17" s="64"/>
      <c r="Q17" s="7" t="s">
        <v>41</v>
      </c>
      <c r="R17" s="44">
        <v>6058.6250646656681</v>
      </c>
      <c r="S17" s="44">
        <v>8545.3446008803494</v>
      </c>
      <c r="T17" s="44">
        <v>13565.469531560337</v>
      </c>
      <c r="U17" s="44">
        <v>9394.9591936967863</v>
      </c>
      <c r="V17" s="44">
        <v>5591.7327915241922</v>
      </c>
      <c r="W17" s="44">
        <v>8208.3206580113583</v>
      </c>
      <c r="X17" s="40">
        <v>22604.865010037167</v>
      </c>
    </row>
    <row r="18" spans="1:24" x14ac:dyDescent="0.25">
      <c r="A18" s="78"/>
      <c r="B18" s="64" t="s">
        <v>87</v>
      </c>
      <c r="C18" s="7" t="s">
        <v>6</v>
      </c>
      <c r="D18" s="57">
        <v>10.278348064371135</v>
      </c>
      <c r="E18" s="57">
        <v>15.315001625463504</v>
      </c>
      <c r="F18" s="57">
        <v>12.187976092816125</v>
      </c>
      <c r="G18" s="57">
        <v>12.333508354251929</v>
      </c>
      <c r="H18" s="57">
        <v>12.539854154489879</v>
      </c>
      <c r="I18" s="57">
        <v>13.258369938913495</v>
      </c>
      <c r="J18" s="39">
        <v>16.625709995719511</v>
      </c>
      <c r="O18" s="78"/>
      <c r="P18" s="64" t="s">
        <v>87</v>
      </c>
      <c r="Q18" s="7" t="s">
        <v>6</v>
      </c>
      <c r="R18" s="44">
        <v>59226</v>
      </c>
      <c r="S18" s="44">
        <v>92806</v>
      </c>
      <c r="T18" s="44">
        <v>76960</v>
      </c>
      <c r="U18" s="44">
        <v>85737</v>
      </c>
      <c r="V18" s="44">
        <v>99978</v>
      </c>
      <c r="W18" s="44">
        <v>109715</v>
      </c>
      <c r="X18" s="40">
        <v>149925</v>
      </c>
    </row>
    <row r="19" spans="1:24" x14ac:dyDescent="0.25">
      <c r="A19" s="78"/>
      <c r="B19" s="64"/>
      <c r="C19" s="7" t="s">
        <v>41</v>
      </c>
      <c r="D19" s="57">
        <v>0.70984008601678028</v>
      </c>
      <c r="E19" s="57">
        <v>0.88989339350487762</v>
      </c>
      <c r="F19" s="57">
        <v>1.0619713410349727</v>
      </c>
      <c r="G19" s="57">
        <v>0.92523805519769631</v>
      </c>
      <c r="H19" s="57">
        <v>0.69062625132500721</v>
      </c>
      <c r="I19" s="57">
        <v>0.48661808643532939</v>
      </c>
      <c r="J19" s="39">
        <v>0.64521870530087566</v>
      </c>
      <c r="O19" s="78"/>
      <c r="P19" s="64"/>
      <c r="Q19" s="7" t="s">
        <v>41</v>
      </c>
      <c r="R19" s="44">
        <v>4432.9536388959077</v>
      </c>
      <c r="S19" s="44">
        <v>6813.0648368503744</v>
      </c>
      <c r="T19" s="44">
        <v>7943.8251176726289</v>
      </c>
      <c r="U19" s="44">
        <v>7042.5262131564887</v>
      </c>
      <c r="V19" s="44">
        <v>6768.9131658981987</v>
      </c>
      <c r="W19" s="44">
        <v>4752.571887375223</v>
      </c>
      <c r="X19" s="40">
        <v>6384.1112673532407</v>
      </c>
    </row>
    <row r="20" spans="1:24" x14ac:dyDescent="0.25">
      <c r="A20" s="78"/>
      <c r="B20" s="64" t="s">
        <v>88</v>
      </c>
      <c r="C20" s="7" t="s">
        <v>6</v>
      </c>
      <c r="D20" s="57">
        <v>4.6669474185713131</v>
      </c>
      <c r="E20" s="57">
        <v>6.436255925755054</v>
      </c>
      <c r="F20" s="57">
        <v>4.807992046708736</v>
      </c>
      <c r="G20" s="57">
        <v>5.4720525935154587</v>
      </c>
      <c r="H20" s="57">
        <v>5.6377654301489857</v>
      </c>
      <c r="I20" s="57">
        <v>6.2608113312677931</v>
      </c>
      <c r="J20" s="39">
        <v>8.0838443582811426</v>
      </c>
      <c r="O20" s="78"/>
      <c r="P20" s="64" t="s">
        <v>88</v>
      </c>
      <c r="Q20" s="7" t="s">
        <v>6</v>
      </c>
      <c r="R20" s="44">
        <v>54856</v>
      </c>
      <c r="S20" s="44">
        <v>86634</v>
      </c>
      <c r="T20" s="44">
        <v>68481</v>
      </c>
      <c r="U20" s="44">
        <v>96320</v>
      </c>
      <c r="V20" s="44">
        <v>109591</v>
      </c>
      <c r="W20" s="44">
        <v>141915</v>
      </c>
      <c r="X20" s="40">
        <v>235530</v>
      </c>
    </row>
    <row r="21" spans="1:24" x14ac:dyDescent="0.25">
      <c r="A21" s="78"/>
      <c r="B21" s="64"/>
      <c r="C21" s="7" t="s">
        <v>41</v>
      </c>
      <c r="D21" s="57">
        <v>0.3045011223791011</v>
      </c>
      <c r="E21" s="57">
        <v>0.39493416757390909</v>
      </c>
      <c r="F21" s="57">
        <v>0.31278215631134104</v>
      </c>
      <c r="G21" s="57">
        <v>0.40035469286623332</v>
      </c>
      <c r="H21" s="57">
        <v>0.21297375776079719</v>
      </c>
      <c r="I21" s="57">
        <v>0.22246354150446188</v>
      </c>
      <c r="J21" s="39">
        <v>0.24245036780087256</v>
      </c>
      <c r="O21" s="78"/>
      <c r="P21" s="64"/>
      <c r="Q21" s="7" t="s">
        <v>41</v>
      </c>
      <c r="R21" s="44">
        <v>3581.4327698364232</v>
      </c>
      <c r="S21" s="44">
        <v>5429.3254367843292</v>
      </c>
      <c r="T21" s="44">
        <v>4614.4815356362496</v>
      </c>
      <c r="U21" s="44">
        <v>7548.2716383948346</v>
      </c>
      <c r="V21" s="44">
        <v>3933.3972889903325</v>
      </c>
      <c r="W21" s="44">
        <v>5111.9759493981155</v>
      </c>
      <c r="X21" s="40">
        <v>6678.2081389396026</v>
      </c>
    </row>
    <row r="22" spans="1:24" x14ac:dyDescent="0.25">
      <c r="A22" s="78"/>
      <c r="B22" s="64" t="s">
        <v>89</v>
      </c>
      <c r="C22" s="7" t="s">
        <v>6</v>
      </c>
      <c r="D22" s="57">
        <v>8.917317279653842</v>
      </c>
      <c r="E22" s="57">
        <v>0</v>
      </c>
      <c r="F22" s="57">
        <v>0</v>
      </c>
      <c r="G22" s="57">
        <v>7.1898664463720232</v>
      </c>
      <c r="H22" s="57">
        <v>9.4669848846459814</v>
      </c>
      <c r="I22" s="57">
        <v>6.2314301774672769</v>
      </c>
      <c r="J22" s="39">
        <v>13.041731168275088</v>
      </c>
      <c r="O22" s="78"/>
      <c r="P22" s="64" t="s">
        <v>89</v>
      </c>
      <c r="Q22" s="7" t="s">
        <v>6</v>
      </c>
      <c r="R22" s="44">
        <v>1896</v>
      </c>
      <c r="S22" s="44">
        <v>0</v>
      </c>
      <c r="T22" s="44">
        <v>0</v>
      </c>
      <c r="U22" s="44">
        <v>2611</v>
      </c>
      <c r="V22" s="44">
        <v>1309</v>
      </c>
      <c r="W22" s="44">
        <v>3104</v>
      </c>
      <c r="X22" s="40">
        <v>19798</v>
      </c>
    </row>
    <row r="23" spans="1:24" x14ac:dyDescent="0.25">
      <c r="A23" s="78"/>
      <c r="B23" s="64"/>
      <c r="C23" s="7" t="s">
        <v>41</v>
      </c>
      <c r="D23" s="57">
        <v>3.3397381488515161</v>
      </c>
      <c r="E23" s="57">
        <v>0</v>
      </c>
      <c r="F23" s="57">
        <v>0</v>
      </c>
      <c r="G23" s="57">
        <v>1.6735997855487887</v>
      </c>
      <c r="H23" s="57">
        <v>4.3051767315888902</v>
      </c>
      <c r="I23" s="57">
        <v>1.3057775223360295</v>
      </c>
      <c r="J23" s="39">
        <v>1.1390705763454627</v>
      </c>
      <c r="O23" s="78"/>
      <c r="P23" s="64"/>
      <c r="Q23" s="7" t="s">
        <v>41</v>
      </c>
      <c r="R23" s="44">
        <v>757.75205827380125</v>
      </c>
      <c r="S23" s="44">
        <v>0</v>
      </c>
      <c r="T23" s="44">
        <v>0</v>
      </c>
      <c r="U23" s="44">
        <v>675.95578378745449</v>
      </c>
      <c r="V23" s="44">
        <v>660.88675859961552</v>
      </c>
      <c r="W23" s="44">
        <v>697.54058098001155</v>
      </c>
      <c r="X23" s="40">
        <v>1934.4412184509097</v>
      </c>
    </row>
    <row r="24" spans="1:24" x14ac:dyDescent="0.25">
      <c r="A24" s="78"/>
      <c r="B24" s="73" t="s">
        <v>20</v>
      </c>
      <c r="C24" s="7" t="s">
        <v>6</v>
      </c>
      <c r="D24" s="57">
        <f>+'35'!D14</f>
        <v>7.3172762600522256</v>
      </c>
      <c r="E24" s="57">
        <f>+'35'!E14</f>
        <v>10.22952754201936</v>
      </c>
      <c r="F24" s="57">
        <f>+'35'!F14</f>
        <v>7.7277896279597442</v>
      </c>
      <c r="G24" s="57">
        <f>+'35'!G14</f>
        <v>7.0384018965918056</v>
      </c>
      <c r="H24" s="57">
        <f>+'35'!H14</f>
        <v>7.460940977777299</v>
      </c>
      <c r="I24" s="57">
        <f>+'35'!I14</f>
        <v>7.8627854016948291</v>
      </c>
      <c r="J24" s="39">
        <f>+'35'!J14</f>
        <v>12.569828832936073</v>
      </c>
      <c r="O24" s="78"/>
      <c r="P24" s="73" t="s">
        <v>20</v>
      </c>
      <c r="Q24" s="7" t="s">
        <v>6</v>
      </c>
      <c r="R24" s="44">
        <f>+'35'!R14</f>
        <v>519357</v>
      </c>
      <c r="S24" s="44">
        <f>+'35'!S14</f>
        <v>739954</v>
      </c>
      <c r="T24" s="44">
        <f>+'35'!T14</f>
        <v>579050</v>
      </c>
      <c r="U24" s="44">
        <f>+'35'!U14</f>
        <v>551021</v>
      </c>
      <c r="V24" s="44">
        <f>+'35'!V14</f>
        <v>608399</v>
      </c>
      <c r="W24" s="44">
        <f>+'35'!W14</f>
        <v>672176</v>
      </c>
      <c r="X24" s="40">
        <f>+'35'!X14</f>
        <v>1101746</v>
      </c>
    </row>
    <row r="25" spans="1:24" x14ac:dyDescent="0.25">
      <c r="A25" s="30"/>
      <c r="B25" s="62"/>
      <c r="C25" s="7" t="s">
        <v>7</v>
      </c>
      <c r="D25" s="57">
        <f>+'35'!D15</f>
        <v>0.15304692402506381</v>
      </c>
      <c r="E25" s="57">
        <f>+'35'!E15</f>
        <v>0.19421856270962326</v>
      </c>
      <c r="F25" s="57">
        <f>+'35'!F15</f>
        <v>0.32053575826762654</v>
      </c>
      <c r="G25" s="57">
        <f>+'35'!G15</f>
        <v>0.18136879914384063</v>
      </c>
      <c r="H25" s="57">
        <f>+'35'!H15</f>
        <v>0.12922849320346314</v>
      </c>
      <c r="I25" s="57">
        <f>+'35'!I15</f>
        <v>0.14243025393685141</v>
      </c>
      <c r="J25" s="39">
        <f>+'35'!J15</f>
        <v>0.21832834585295943</v>
      </c>
      <c r="O25" s="30"/>
      <c r="P25" s="62"/>
      <c r="Q25" s="7" t="s">
        <v>7</v>
      </c>
      <c r="R25" s="44">
        <f>+'35'!R15</f>
        <v>11358.5400932102</v>
      </c>
      <c r="S25" s="44">
        <f>+'35'!S15</f>
        <v>16323.039918046277</v>
      </c>
      <c r="T25" s="44">
        <f>+'35'!T15</f>
        <v>31322.772493663895</v>
      </c>
      <c r="U25" s="44">
        <f>+'35'!U15</f>
        <v>17084.589316590733</v>
      </c>
      <c r="V25" s="44">
        <f>+'35'!V15</f>
        <v>12202.382674738672</v>
      </c>
      <c r="W25" s="44">
        <f>+'35'!W15</f>
        <v>13094.08357279978</v>
      </c>
      <c r="X25" s="40">
        <f>+'35'!X15</f>
        <v>26668.511337888936</v>
      </c>
    </row>
    <row r="26" spans="1:24" x14ac:dyDescent="0.25">
      <c r="A26" s="11"/>
      <c r="B26" s="25"/>
      <c r="C26" s="25"/>
      <c r="D26" s="25"/>
      <c r="E26" s="25"/>
      <c r="F26" s="25"/>
      <c r="G26" s="25"/>
      <c r="H26" s="25"/>
      <c r="I26" s="25"/>
      <c r="J26" s="79"/>
      <c r="O26" s="11"/>
      <c r="P26" s="25"/>
      <c r="Q26" s="25"/>
      <c r="R26" s="25"/>
      <c r="S26" s="25"/>
      <c r="T26" s="25"/>
      <c r="U26" s="25"/>
      <c r="V26" s="25"/>
      <c r="W26" s="25"/>
      <c r="X26" s="79"/>
    </row>
    <row r="27" spans="1:24" x14ac:dyDescent="0.25">
      <c r="A27" s="174" t="s">
        <v>8</v>
      </c>
      <c r="B27" s="174"/>
      <c r="C27" s="174"/>
      <c r="O27" s="174" t="s">
        <v>8</v>
      </c>
      <c r="P27" s="174"/>
      <c r="Q27" s="174"/>
    </row>
    <row r="28" spans="1:24" ht="57.75" customHeight="1" x14ac:dyDescent="0.25">
      <c r="A28" s="172" t="s">
        <v>15</v>
      </c>
      <c r="B28" s="172"/>
      <c r="C28" s="172"/>
      <c r="D28" s="172"/>
      <c r="E28" s="172"/>
      <c r="F28" s="172"/>
      <c r="G28" s="172"/>
      <c r="H28" s="172"/>
      <c r="I28" s="172"/>
      <c r="J28" s="172"/>
      <c r="O28" s="172" t="s">
        <v>15</v>
      </c>
      <c r="P28" s="172"/>
      <c r="Q28" s="172"/>
      <c r="R28" s="172"/>
      <c r="S28" s="172"/>
      <c r="T28" s="172"/>
      <c r="U28" s="172"/>
      <c r="V28" s="172"/>
      <c r="W28" s="172"/>
      <c r="X28" s="172"/>
    </row>
    <row r="29" spans="1:24" ht="67.5" customHeight="1" x14ac:dyDescent="0.25">
      <c r="A29" s="172" t="s">
        <v>16</v>
      </c>
      <c r="B29" s="172"/>
      <c r="C29" s="172"/>
      <c r="D29" s="172"/>
      <c r="E29" s="172"/>
      <c r="F29" s="172"/>
      <c r="G29" s="172"/>
      <c r="H29" s="172"/>
      <c r="I29" s="172"/>
      <c r="J29" s="172"/>
      <c r="O29" s="172" t="s">
        <v>16</v>
      </c>
      <c r="P29" s="172"/>
      <c r="Q29" s="172"/>
      <c r="R29" s="172"/>
      <c r="S29" s="172"/>
      <c r="T29" s="172"/>
      <c r="U29" s="172"/>
      <c r="V29" s="172"/>
      <c r="W29" s="172"/>
      <c r="X29" s="172"/>
    </row>
    <row r="30" spans="1:24" x14ac:dyDescent="0.25">
      <c r="A30" s="172" t="s">
        <v>11</v>
      </c>
      <c r="B30" s="172"/>
      <c r="C30" s="172"/>
      <c r="D30" s="172"/>
      <c r="E30" s="172"/>
      <c r="F30" s="172"/>
      <c r="G30" s="172"/>
      <c r="H30" s="172"/>
      <c r="I30" s="172"/>
      <c r="J30" s="172"/>
      <c r="O30" s="172" t="s">
        <v>11</v>
      </c>
      <c r="P30" s="172"/>
      <c r="Q30" s="172"/>
      <c r="R30" s="172"/>
      <c r="S30" s="172"/>
      <c r="T30" s="172"/>
      <c r="U30" s="172"/>
      <c r="V30" s="172"/>
      <c r="W30" s="172"/>
      <c r="X30" s="172"/>
    </row>
  </sheetData>
  <mergeCells count="9">
    <mergeCell ref="A30:J30"/>
    <mergeCell ref="O30:X30"/>
    <mergeCell ref="O8:O9"/>
    <mergeCell ref="A27:C27"/>
    <mergeCell ref="O27:Q27"/>
    <mergeCell ref="A28:J28"/>
    <mergeCell ref="O28:X28"/>
    <mergeCell ref="A29:J29"/>
    <mergeCell ref="O29:X29"/>
  </mergeCells>
  <hyperlinks>
    <hyperlink ref="A1" location="Indice!A1" display="Indice" xr:uid="{55762F98-598C-488D-9E18-67F706E56C12}"/>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1E349-E924-49E8-B958-288D96A5A63C}">
  <dimension ref="A1:W35"/>
  <sheetViews>
    <sheetView workbookViewId="0"/>
  </sheetViews>
  <sheetFormatPr baseColWidth="10" defaultRowHeight="15" x14ac:dyDescent="0.25"/>
  <cols>
    <col min="1" max="1" width="19.28515625" customWidth="1"/>
    <col min="3" max="3" width="20" customWidth="1"/>
  </cols>
  <sheetData>
    <row r="1" spans="1:14" x14ac:dyDescent="0.25">
      <c r="A1" s="166" t="s">
        <v>278</v>
      </c>
    </row>
    <row r="3" spans="1:14" x14ac:dyDescent="0.25">
      <c r="A3" s="18" t="s">
        <v>402</v>
      </c>
      <c r="N3" s="18"/>
    </row>
    <row r="4" spans="1:14" x14ac:dyDescent="0.25">
      <c r="A4" s="17" t="s">
        <v>14</v>
      </c>
      <c r="N4" s="7"/>
    </row>
    <row r="6" spans="1:14" x14ac:dyDescent="0.25">
      <c r="A6" s="1"/>
      <c r="B6" s="2"/>
      <c r="C6" s="2"/>
      <c r="D6" s="53">
        <v>2006</v>
      </c>
      <c r="E6" s="53">
        <v>2009</v>
      </c>
      <c r="F6" s="53">
        <v>2011</v>
      </c>
      <c r="G6" s="53">
        <v>2013</v>
      </c>
      <c r="H6" s="53">
        <v>2015</v>
      </c>
      <c r="I6" s="53">
        <v>2017</v>
      </c>
      <c r="J6" s="54">
        <v>2020</v>
      </c>
    </row>
    <row r="7" spans="1:14" x14ac:dyDescent="0.25">
      <c r="A7" s="8"/>
      <c r="B7" s="6"/>
      <c r="C7" s="6"/>
      <c r="D7" s="6"/>
      <c r="E7" s="6"/>
      <c r="F7" s="6"/>
      <c r="G7" s="6"/>
      <c r="H7" s="7"/>
      <c r="I7" s="7"/>
      <c r="J7" s="34"/>
    </row>
    <row r="8" spans="1:14" ht="16.5" customHeight="1" x14ac:dyDescent="0.25">
      <c r="A8" s="175" t="s">
        <v>148</v>
      </c>
      <c r="B8" s="86" t="s">
        <v>59</v>
      </c>
      <c r="C8" s="42" t="s">
        <v>23</v>
      </c>
      <c r="D8" s="99">
        <v>0.79655048046551058</v>
      </c>
      <c r="E8" s="99">
        <v>0.56024612409675345</v>
      </c>
      <c r="F8" s="99">
        <v>0.64587150052947551</v>
      </c>
      <c r="G8" s="99">
        <v>0.62623129854508075</v>
      </c>
      <c r="H8" s="99">
        <v>0.58642470900925669</v>
      </c>
      <c r="I8" s="99">
        <v>0.53430747045947324</v>
      </c>
      <c r="J8" s="100">
        <v>0.39988208281858534</v>
      </c>
    </row>
    <row r="9" spans="1:14" x14ac:dyDescent="0.25">
      <c r="A9" s="175"/>
      <c r="B9" s="86"/>
      <c r="C9" s="43" t="s">
        <v>24</v>
      </c>
      <c r="D9" s="99">
        <v>1.3765581831090329E-2</v>
      </c>
      <c r="E9" s="99">
        <v>1.3753819803540204E-2</v>
      </c>
      <c r="F9" s="99">
        <v>2.5977480363854118E-2</v>
      </c>
      <c r="G9" s="99">
        <v>1.7580043468083853E-2</v>
      </c>
      <c r="H9" s="99">
        <v>1.0915364741467152E-2</v>
      </c>
      <c r="I9" s="99">
        <v>1.0696141074609235E-2</v>
      </c>
      <c r="J9" s="100">
        <v>1.1184762000528837E-2</v>
      </c>
    </row>
    <row r="10" spans="1:14" x14ac:dyDescent="0.25">
      <c r="A10" s="35"/>
      <c r="B10" s="86" t="s">
        <v>60</v>
      </c>
      <c r="C10" s="42" t="s">
        <v>23</v>
      </c>
      <c r="D10" s="99">
        <v>1.1765780534735584</v>
      </c>
      <c r="E10" s="99">
        <v>1.0507404278934633</v>
      </c>
      <c r="F10" s="99">
        <v>1.0380976495436187</v>
      </c>
      <c r="G10" s="99">
        <v>1.0362800398160876</v>
      </c>
      <c r="H10" s="99">
        <v>1.0278645150525587</v>
      </c>
      <c r="I10" s="99">
        <v>1.00793681195903</v>
      </c>
      <c r="J10" s="100">
        <v>0.74027696046007008</v>
      </c>
    </row>
    <row r="11" spans="1:14" x14ac:dyDescent="0.25">
      <c r="A11" s="35"/>
      <c r="B11" s="86"/>
      <c r="C11" s="43" t="s">
        <v>24</v>
      </c>
      <c r="D11" s="99">
        <v>1.6644790278260685E-2</v>
      </c>
      <c r="E11" s="99">
        <v>1.301614613186634E-2</v>
      </c>
      <c r="F11" s="99">
        <v>1.8666992438841401E-2</v>
      </c>
      <c r="G11" s="99">
        <v>1.2938501248329728E-2</v>
      </c>
      <c r="H11" s="99">
        <v>1.1082635838276404E-2</v>
      </c>
      <c r="I11" s="99">
        <v>1.2405651835046773E-2</v>
      </c>
      <c r="J11" s="100">
        <v>1.2005787487127563E-2</v>
      </c>
    </row>
    <row r="12" spans="1:14" x14ac:dyDescent="0.25">
      <c r="A12" s="35"/>
      <c r="B12" s="86" t="s">
        <v>61</v>
      </c>
      <c r="C12" s="42" t="s">
        <v>23</v>
      </c>
      <c r="D12" s="99">
        <v>1.3400584869441379</v>
      </c>
      <c r="E12" s="99">
        <v>1.1870133783562213</v>
      </c>
      <c r="F12" s="99">
        <v>1.2285030921660529</v>
      </c>
      <c r="G12" s="99">
        <v>1.1858066163075387</v>
      </c>
      <c r="H12" s="99">
        <v>1.2057470463817948</v>
      </c>
      <c r="I12" s="99">
        <v>1.1562890983741601</v>
      </c>
      <c r="J12" s="100">
        <v>0.98568312572674976</v>
      </c>
    </row>
    <row r="13" spans="1:14" x14ac:dyDescent="0.25">
      <c r="A13" s="35"/>
      <c r="B13" s="86"/>
      <c r="C13" s="43" t="s">
        <v>24</v>
      </c>
      <c r="D13" s="99">
        <v>1.5870144980530524E-2</v>
      </c>
      <c r="E13" s="99">
        <v>1.5675031904316426E-2</v>
      </c>
      <c r="F13" s="99">
        <v>1.9902060157248963E-2</v>
      </c>
      <c r="G13" s="99">
        <v>2.2625393279759529E-2</v>
      </c>
      <c r="H13" s="99">
        <v>1.5977582121992115E-2</v>
      </c>
      <c r="I13" s="99">
        <v>1.3920891285435069E-2</v>
      </c>
      <c r="J13" s="100">
        <v>1.3362672283407893E-2</v>
      </c>
    </row>
    <row r="14" spans="1:14" x14ac:dyDescent="0.25">
      <c r="A14" s="35"/>
      <c r="B14" s="86" t="s">
        <v>62</v>
      </c>
      <c r="C14" s="42" t="s">
        <v>23</v>
      </c>
      <c r="D14" s="99">
        <v>1.5098699195221947</v>
      </c>
      <c r="E14" s="99">
        <v>1.4267298524105112</v>
      </c>
      <c r="F14" s="99">
        <v>1.4327080387536004</v>
      </c>
      <c r="G14" s="99">
        <v>1.3530057146178689</v>
      </c>
      <c r="H14" s="99">
        <v>1.3552415451852287</v>
      </c>
      <c r="I14" s="99">
        <v>1.3378832412491273</v>
      </c>
      <c r="J14" s="100">
        <v>1.0509036930904057</v>
      </c>
    </row>
    <row r="15" spans="1:14" x14ac:dyDescent="0.25">
      <c r="A15" s="35"/>
      <c r="B15" s="86"/>
      <c r="C15" s="43" t="s">
        <v>24</v>
      </c>
      <c r="D15" s="99">
        <v>1.8091463769750838E-2</v>
      </c>
      <c r="E15" s="99">
        <v>1.9215745996156972E-2</v>
      </c>
      <c r="F15" s="99">
        <v>2.5486871275285563E-2</v>
      </c>
      <c r="G15" s="99">
        <v>2.8086166886242079E-2</v>
      </c>
      <c r="H15" s="99">
        <v>1.4014679419537242E-2</v>
      </c>
      <c r="I15" s="99">
        <v>1.3959726088430125E-2</v>
      </c>
      <c r="J15" s="100">
        <v>1.5821846836212385E-2</v>
      </c>
    </row>
    <row r="16" spans="1:14" x14ac:dyDescent="0.25">
      <c r="A16" s="35"/>
      <c r="B16" s="86" t="s">
        <v>63</v>
      </c>
      <c r="C16" s="42" t="s">
        <v>23</v>
      </c>
      <c r="D16" s="99">
        <v>1.5368861283256259</v>
      </c>
      <c r="E16" s="99">
        <v>1.3929293670169851</v>
      </c>
      <c r="F16" s="99">
        <v>1.4537641701385524</v>
      </c>
      <c r="G16" s="99">
        <v>1.4319950898024365</v>
      </c>
      <c r="H16" s="99">
        <v>1.4794195339509406</v>
      </c>
      <c r="I16" s="99">
        <v>1.4285815725666782</v>
      </c>
      <c r="J16" s="100">
        <v>1.1794223574298786</v>
      </c>
    </row>
    <row r="17" spans="1:10" x14ac:dyDescent="0.25">
      <c r="A17" s="35"/>
      <c r="B17" s="86"/>
      <c r="C17" s="43" t="s">
        <v>24</v>
      </c>
      <c r="D17" s="99">
        <v>2.1459793470069093E-2</v>
      </c>
      <c r="E17" s="99">
        <v>1.9753607133274485E-2</v>
      </c>
      <c r="F17" s="99">
        <v>3.6791635214373238E-2</v>
      </c>
      <c r="G17" s="99">
        <v>2.0715409984543812E-2</v>
      </c>
      <c r="H17" s="99">
        <v>1.5098107193963546E-2</v>
      </c>
      <c r="I17" s="99">
        <v>1.6910768519356696E-2</v>
      </c>
      <c r="J17" s="100">
        <v>1.2667782759929533E-2</v>
      </c>
    </row>
    <row r="18" spans="1:10" x14ac:dyDescent="0.25">
      <c r="A18" s="35"/>
      <c r="B18" s="86" t="s">
        <v>64</v>
      </c>
      <c r="C18" s="42" t="s">
        <v>23</v>
      </c>
      <c r="D18" s="99">
        <v>1.6778012087977154</v>
      </c>
      <c r="E18" s="99">
        <v>1.5536020454203641</v>
      </c>
      <c r="F18" s="99">
        <v>1.4957603992047093</v>
      </c>
      <c r="G18" s="99">
        <v>1.5696241943292168</v>
      </c>
      <c r="H18" s="99">
        <v>1.5734815291594226</v>
      </c>
      <c r="I18" s="99">
        <v>1.5969658712325976</v>
      </c>
      <c r="J18" s="100">
        <v>1.3456635432556112</v>
      </c>
    </row>
    <row r="19" spans="1:10" x14ac:dyDescent="0.25">
      <c r="A19" s="35"/>
      <c r="B19" s="86"/>
      <c r="C19" s="43" t="s">
        <v>24</v>
      </c>
      <c r="D19" s="99">
        <v>2.0478912091826999E-2</v>
      </c>
      <c r="E19" s="99">
        <v>2.040800240025039E-2</v>
      </c>
      <c r="F19" s="99">
        <v>3.181671635665153E-2</v>
      </c>
      <c r="G19" s="99">
        <v>3.0449187250442291E-2</v>
      </c>
      <c r="H19" s="99">
        <v>1.9288746230901811E-2</v>
      </c>
      <c r="I19" s="99">
        <v>1.991318271533684E-2</v>
      </c>
      <c r="J19" s="100">
        <v>2.0105941506818752E-2</v>
      </c>
    </row>
    <row r="20" spans="1:10" x14ac:dyDescent="0.25">
      <c r="A20" s="35"/>
      <c r="B20" s="86" t="s">
        <v>65</v>
      </c>
      <c r="C20" s="42" t="s">
        <v>23</v>
      </c>
      <c r="D20" s="99">
        <v>1.7884521551803503</v>
      </c>
      <c r="E20" s="99">
        <v>1.6699013175441404</v>
      </c>
      <c r="F20" s="99">
        <v>1.6913651449344766</v>
      </c>
      <c r="G20" s="99">
        <v>1.6559315703964617</v>
      </c>
      <c r="H20" s="99">
        <v>1.6609042918934975</v>
      </c>
      <c r="I20" s="99">
        <v>1.6371422559648439</v>
      </c>
      <c r="J20" s="100">
        <v>1.4175554358420237</v>
      </c>
    </row>
    <row r="21" spans="1:10" x14ac:dyDescent="0.25">
      <c r="A21" s="35"/>
      <c r="B21" s="86"/>
      <c r="C21" s="43" t="s">
        <v>24</v>
      </c>
      <c r="D21" s="99">
        <v>2.0860041205229982E-2</v>
      </c>
      <c r="E21" s="99">
        <v>2.1557555352717233E-2</v>
      </c>
      <c r="F21" s="99">
        <v>3.4518912770649633E-2</v>
      </c>
      <c r="G21" s="99">
        <v>2.3330582876850109E-2</v>
      </c>
      <c r="H21" s="99">
        <v>1.6218018778666445E-2</v>
      </c>
      <c r="I21" s="99">
        <v>1.895980119720761E-2</v>
      </c>
      <c r="J21" s="100">
        <v>1.7182114622644018E-2</v>
      </c>
    </row>
    <row r="22" spans="1:10" x14ac:dyDescent="0.25">
      <c r="A22" s="35"/>
      <c r="B22" s="88" t="s">
        <v>66</v>
      </c>
      <c r="C22" s="42" t="s">
        <v>23</v>
      </c>
      <c r="D22" s="99">
        <v>1.8050897098842305</v>
      </c>
      <c r="E22" s="99">
        <v>1.676338356863704</v>
      </c>
      <c r="F22" s="99">
        <v>1.6737847110366599</v>
      </c>
      <c r="G22" s="99">
        <v>1.6362477811660825</v>
      </c>
      <c r="H22" s="99">
        <v>1.7058516359185678</v>
      </c>
      <c r="I22" s="99">
        <v>1.6722332418082131</v>
      </c>
      <c r="J22" s="100">
        <v>1.4952300764196311</v>
      </c>
    </row>
    <row r="23" spans="1:10" x14ac:dyDescent="0.25">
      <c r="A23" s="35"/>
      <c r="B23" s="88"/>
      <c r="C23" s="43" t="s">
        <v>24</v>
      </c>
      <c r="D23" s="99">
        <v>2.2258147478940407E-2</v>
      </c>
      <c r="E23" s="99">
        <v>2.9475992390483315E-2</v>
      </c>
      <c r="F23" s="99">
        <v>4.0820038204433577E-2</v>
      </c>
      <c r="G23" s="99">
        <v>2.2787206595339126E-2</v>
      </c>
      <c r="H23" s="99">
        <v>1.7727021762179017E-2</v>
      </c>
      <c r="I23" s="99">
        <v>1.8637853908287112E-2</v>
      </c>
      <c r="J23" s="100">
        <v>1.5932148763979831E-2</v>
      </c>
    </row>
    <row r="24" spans="1:10" x14ac:dyDescent="0.25">
      <c r="A24" s="35"/>
      <c r="B24" s="88" t="s">
        <v>67</v>
      </c>
      <c r="C24" s="42" t="s">
        <v>23</v>
      </c>
      <c r="D24" s="99">
        <v>1.7406810536498869</v>
      </c>
      <c r="E24" s="99">
        <v>1.6688681790468989</v>
      </c>
      <c r="F24" s="99">
        <v>1.6059873075846345</v>
      </c>
      <c r="G24" s="99">
        <v>1.6713001654414901</v>
      </c>
      <c r="H24" s="99">
        <v>1.603822636977825</v>
      </c>
      <c r="I24" s="99">
        <v>1.6239920204304497</v>
      </c>
      <c r="J24" s="100">
        <v>1.5062548042445643</v>
      </c>
    </row>
    <row r="25" spans="1:10" x14ac:dyDescent="0.25">
      <c r="A25" s="35"/>
      <c r="B25" s="88"/>
      <c r="C25" s="43" t="s">
        <v>24</v>
      </c>
      <c r="D25" s="99">
        <v>2.1406775309930907E-2</v>
      </c>
      <c r="E25" s="99">
        <v>2.9773330895559082E-2</v>
      </c>
      <c r="F25" s="99">
        <v>2.842301905718406E-2</v>
      </c>
      <c r="G25" s="99">
        <v>2.332164475403237E-2</v>
      </c>
      <c r="H25" s="99">
        <v>1.6562831188887166E-2</v>
      </c>
      <c r="I25" s="99">
        <v>2.5023129331592502E-2</v>
      </c>
      <c r="J25" s="100">
        <v>1.7878913491261098E-2</v>
      </c>
    </row>
    <row r="26" spans="1:10" x14ac:dyDescent="0.25">
      <c r="A26" s="35"/>
      <c r="B26" s="88" t="s">
        <v>68</v>
      </c>
      <c r="C26" s="42" t="s">
        <v>23</v>
      </c>
      <c r="D26" s="99">
        <v>1.7125967365537342</v>
      </c>
      <c r="E26" s="99">
        <v>1.6369953199925735</v>
      </c>
      <c r="F26" s="99">
        <v>1.6133495404517197</v>
      </c>
      <c r="G26" s="99">
        <v>1.5841019900969437</v>
      </c>
      <c r="H26" s="99">
        <v>1.591615541547446</v>
      </c>
      <c r="I26" s="99">
        <v>1.5569873879097893</v>
      </c>
      <c r="J26" s="100">
        <v>1.531361642956466</v>
      </c>
    </row>
    <row r="27" spans="1:10" x14ac:dyDescent="0.25">
      <c r="A27" s="35"/>
      <c r="B27" s="88"/>
      <c r="C27" s="43" t="s">
        <v>24</v>
      </c>
      <c r="D27" s="99">
        <v>2.731828112208759E-2</v>
      </c>
      <c r="E27" s="99">
        <v>3.100552763078181E-2</v>
      </c>
      <c r="F27" s="99">
        <v>3.3973825236862147E-2</v>
      </c>
      <c r="G27" s="99">
        <v>2.2591983957877766E-2</v>
      </c>
      <c r="H27" s="99">
        <v>1.9096660562710144E-2</v>
      </c>
      <c r="I27" s="99">
        <v>1.7534848642260983E-2</v>
      </c>
      <c r="J27" s="100">
        <v>1.401771987475073E-2</v>
      </c>
    </row>
    <row r="28" spans="1:10" x14ac:dyDescent="0.25">
      <c r="A28" s="35"/>
      <c r="B28" s="37" t="s">
        <v>20</v>
      </c>
      <c r="C28" s="42" t="s">
        <v>23</v>
      </c>
      <c r="D28" s="99">
        <v>1.5085045973476079</v>
      </c>
      <c r="E28" s="99">
        <v>1.3807661525262032</v>
      </c>
      <c r="F28" s="99">
        <v>1.3877700130262598</v>
      </c>
      <c r="G28" s="99">
        <v>1.3771268232486915</v>
      </c>
      <c r="H28" s="99">
        <v>1.3792235771269721</v>
      </c>
      <c r="I28" s="99">
        <v>1.3560519190569158</v>
      </c>
      <c r="J28" s="100">
        <v>1.1630449752718244</v>
      </c>
    </row>
    <row r="29" spans="1:10" x14ac:dyDescent="0.25">
      <c r="A29" s="35"/>
      <c r="B29" s="37"/>
      <c r="C29" s="43" t="s">
        <v>24</v>
      </c>
      <c r="D29" s="99">
        <v>6.8569672891663404E-3</v>
      </c>
      <c r="E29" s="99">
        <v>8.3682427156578677E-3</v>
      </c>
      <c r="F29" s="99">
        <v>1.046351103846409E-2</v>
      </c>
      <c r="G29" s="99">
        <v>8.0253793850367759E-3</v>
      </c>
      <c r="H29" s="99">
        <v>5.8260209664258399E-3</v>
      </c>
      <c r="I29" s="99">
        <v>6.378689340651166E-3</v>
      </c>
      <c r="J29" s="100">
        <v>5.9600814072124806E-3</v>
      </c>
    </row>
    <row r="30" spans="1:10" x14ac:dyDescent="0.25">
      <c r="A30" s="49"/>
      <c r="B30" s="50"/>
      <c r="C30" s="50"/>
      <c r="D30" s="51"/>
      <c r="E30" s="51"/>
      <c r="F30" s="51"/>
      <c r="G30" s="51"/>
      <c r="H30" s="51"/>
      <c r="I30" s="51"/>
      <c r="J30" s="89"/>
    </row>
    <row r="31" spans="1:10" x14ac:dyDescent="0.25">
      <c r="A31" s="174" t="s">
        <v>8</v>
      </c>
      <c r="B31" s="174"/>
      <c r="C31" s="174"/>
    </row>
    <row r="32" spans="1:10" ht="57" customHeight="1" x14ac:dyDescent="0.25">
      <c r="A32" s="172" t="s">
        <v>15</v>
      </c>
      <c r="B32" s="172"/>
      <c r="C32" s="172"/>
      <c r="D32" s="172"/>
      <c r="E32" s="172"/>
      <c r="F32" s="172"/>
      <c r="G32" s="172"/>
      <c r="H32" s="172"/>
      <c r="I32" s="172"/>
      <c r="J32" s="172"/>
    </row>
    <row r="33" spans="1:23" ht="74.25" customHeight="1" x14ac:dyDescent="0.25">
      <c r="A33" s="172" t="s">
        <v>16</v>
      </c>
      <c r="B33" s="172"/>
      <c r="C33" s="172"/>
      <c r="D33" s="172"/>
      <c r="E33" s="172"/>
      <c r="F33" s="172"/>
      <c r="G33" s="172"/>
      <c r="H33" s="172"/>
      <c r="I33" s="172"/>
      <c r="J33" s="172"/>
      <c r="N33" s="172"/>
      <c r="O33" s="172"/>
      <c r="P33" s="172"/>
      <c r="Q33" s="172"/>
      <c r="R33" s="172"/>
      <c r="S33" s="172"/>
      <c r="T33" s="172"/>
      <c r="U33" s="172"/>
      <c r="V33" s="172"/>
      <c r="W33" s="172"/>
    </row>
    <row r="34" spans="1:23" x14ac:dyDescent="0.25">
      <c r="A34" s="7" t="s">
        <v>147</v>
      </c>
      <c r="N34" s="7"/>
    </row>
    <row r="35" spans="1:23" x14ac:dyDescent="0.25">
      <c r="A35" s="172" t="s">
        <v>11</v>
      </c>
      <c r="B35" s="172"/>
      <c r="C35" s="172"/>
      <c r="D35" s="172"/>
      <c r="E35" s="172"/>
      <c r="F35" s="172"/>
      <c r="G35" s="172"/>
      <c r="H35" s="172"/>
      <c r="I35" s="172"/>
      <c r="J35" s="172"/>
      <c r="N35" s="172"/>
      <c r="O35" s="172"/>
      <c r="P35" s="172"/>
      <c r="Q35" s="172"/>
      <c r="R35" s="172"/>
      <c r="S35" s="172"/>
      <c r="T35" s="172"/>
      <c r="U35" s="172"/>
      <c r="V35" s="172"/>
      <c r="W35" s="172"/>
    </row>
  </sheetData>
  <mergeCells count="7">
    <mergeCell ref="A35:J35"/>
    <mergeCell ref="N35:W35"/>
    <mergeCell ref="A8:A9"/>
    <mergeCell ref="A31:C31"/>
    <mergeCell ref="A32:J32"/>
    <mergeCell ref="A33:J33"/>
    <mergeCell ref="N33:W33"/>
  </mergeCells>
  <hyperlinks>
    <hyperlink ref="A1" location="Indice!A1" display="Indice" xr:uid="{B3EA9068-E4A7-4567-BAF2-149BBD9DD09D}"/>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47CD8-2F7D-4E71-BDE3-E76FD38C0FD7}">
  <dimension ref="A1:J35"/>
  <sheetViews>
    <sheetView workbookViewId="0"/>
  </sheetViews>
  <sheetFormatPr baseColWidth="10" defaultRowHeight="15" x14ac:dyDescent="0.25"/>
  <cols>
    <col min="1" max="1" width="20.7109375" customWidth="1"/>
  </cols>
  <sheetData>
    <row r="1" spans="1:10" x14ac:dyDescent="0.25">
      <c r="A1" s="166" t="s">
        <v>278</v>
      </c>
    </row>
    <row r="3" spans="1:10" x14ac:dyDescent="0.25">
      <c r="A3" s="18" t="s">
        <v>149</v>
      </c>
    </row>
    <row r="4" spans="1:10" x14ac:dyDescent="0.25">
      <c r="A4" s="17" t="s">
        <v>150</v>
      </c>
    </row>
    <row r="6" spans="1:10" x14ac:dyDescent="0.25">
      <c r="A6" s="1"/>
      <c r="B6" s="2"/>
      <c r="C6" s="2"/>
      <c r="D6" s="53">
        <v>2006</v>
      </c>
      <c r="E6" s="53">
        <v>2009</v>
      </c>
      <c r="F6" s="53">
        <v>2011</v>
      </c>
      <c r="G6" s="53">
        <v>2013</v>
      </c>
      <c r="H6" s="53">
        <v>2015</v>
      </c>
      <c r="I6" s="53">
        <v>2017</v>
      </c>
      <c r="J6" s="54">
        <v>2020</v>
      </c>
    </row>
    <row r="7" spans="1:10" x14ac:dyDescent="0.25">
      <c r="A7" s="8"/>
      <c r="B7" s="6"/>
      <c r="C7" s="6"/>
      <c r="D7" s="6"/>
      <c r="E7" s="6"/>
      <c r="F7" s="6"/>
      <c r="G7" s="6"/>
      <c r="H7" s="7"/>
      <c r="I7" s="7"/>
      <c r="J7" s="34"/>
    </row>
    <row r="8" spans="1:10" x14ac:dyDescent="0.25">
      <c r="A8" s="35" t="s">
        <v>151</v>
      </c>
      <c r="B8" s="86" t="s">
        <v>59</v>
      </c>
      <c r="C8" s="42" t="s">
        <v>23</v>
      </c>
      <c r="D8" s="99">
        <v>5.0317352282952266</v>
      </c>
      <c r="E8" s="99">
        <v>6.3607160428414637</v>
      </c>
      <c r="F8" s="99">
        <v>5.4858361178993569</v>
      </c>
      <c r="G8" s="99">
        <v>5.4333236102749973</v>
      </c>
      <c r="H8" s="99">
        <v>5.5230679786449279</v>
      </c>
      <c r="I8" s="99">
        <v>5.6528488355160329</v>
      </c>
      <c r="J8" s="100">
        <v>6.2777684888926046</v>
      </c>
    </row>
    <row r="9" spans="1:10" x14ac:dyDescent="0.25">
      <c r="A9" s="35"/>
      <c r="B9" s="86"/>
      <c r="C9" s="43" t="s">
        <v>24</v>
      </c>
      <c r="D9" s="99">
        <v>7.3136772395666697E-2</v>
      </c>
      <c r="E9" s="99">
        <v>0.13204744232262863</v>
      </c>
      <c r="F9" s="99">
        <v>0.17136647043799025</v>
      </c>
      <c r="G9" s="99">
        <v>0.14414837837989231</v>
      </c>
      <c r="H9" s="99">
        <v>8.7345441159827036E-2</v>
      </c>
      <c r="I9" s="99">
        <v>9.7825969062579066E-2</v>
      </c>
      <c r="J9" s="100">
        <v>0.1615624508032982</v>
      </c>
    </row>
    <row r="10" spans="1:10" x14ac:dyDescent="0.25">
      <c r="A10" s="35"/>
      <c r="B10" s="86" t="s">
        <v>60</v>
      </c>
      <c r="C10" s="42" t="s">
        <v>23</v>
      </c>
      <c r="D10" s="99">
        <v>3.6651198397282623</v>
      </c>
      <c r="E10" s="99">
        <v>3.9825977541355093</v>
      </c>
      <c r="F10" s="99">
        <v>3.9484934114637555</v>
      </c>
      <c r="G10" s="99">
        <v>3.6934005415690865</v>
      </c>
      <c r="H10" s="99">
        <v>3.7119603414997879</v>
      </c>
      <c r="I10" s="99">
        <v>3.6867756390302522</v>
      </c>
      <c r="J10" s="100">
        <v>4.8466831678083953</v>
      </c>
    </row>
    <row r="11" spans="1:10" x14ac:dyDescent="0.25">
      <c r="A11" s="35"/>
      <c r="B11" s="86"/>
      <c r="C11" s="43" t="s">
        <v>24</v>
      </c>
      <c r="D11" s="99">
        <v>4.2898845877462101E-2</v>
      </c>
      <c r="E11" s="99">
        <v>4.1353380917664204E-2</v>
      </c>
      <c r="F11" s="99">
        <v>6.4767795500716319E-2</v>
      </c>
      <c r="G11" s="99">
        <v>3.8343544945815718E-2</v>
      </c>
      <c r="H11" s="99">
        <v>3.1425247779807118E-2</v>
      </c>
      <c r="I11" s="99">
        <v>3.5595838939828831E-2</v>
      </c>
      <c r="J11" s="100">
        <v>6.774175253258144E-2</v>
      </c>
    </row>
    <row r="12" spans="1:10" x14ac:dyDescent="0.25">
      <c r="A12" s="35"/>
      <c r="B12" s="86" t="s">
        <v>61</v>
      </c>
      <c r="C12" s="42" t="s">
        <v>23</v>
      </c>
      <c r="D12" s="99">
        <v>3.1352773559824527</v>
      </c>
      <c r="E12" s="99">
        <v>3.3177608123495044</v>
      </c>
      <c r="F12" s="99">
        <v>3.1394488056386365</v>
      </c>
      <c r="G12" s="99">
        <v>3.1422131762464853</v>
      </c>
      <c r="H12" s="99">
        <v>3.0449565103715392</v>
      </c>
      <c r="I12" s="99">
        <v>3.0477267340812135</v>
      </c>
      <c r="J12" s="100">
        <v>3.5890056069923943</v>
      </c>
    </row>
    <row r="13" spans="1:10" x14ac:dyDescent="0.25">
      <c r="A13" s="35"/>
      <c r="B13" s="86"/>
      <c r="C13" s="43" t="s">
        <v>24</v>
      </c>
      <c r="D13" s="99">
        <v>2.8342399134231679E-2</v>
      </c>
      <c r="E13" s="99">
        <v>3.2267631766906481E-2</v>
      </c>
      <c r="F13" s="99">
        <v>3.7543573151406641E-2</v>
      </c>
      <c r="G13" s="99">
        <v>4.2434420643585546E-2</v>
      </c>
      <c r="H13" s="99">
        <v>2.873870360475345E-2</v>
      </c>
      <c r="I13" s="99">
        <v>2.4966717799053562E-2</v>
      </c>
      <c r="J13" s="100">
        <v>4.0299120828954323E-2</v>
      </c>
    </row>
    <row r="14" spans="1:10" x14ac:dyDescent="0.25">
      <c r="A14" s="35"/>
      <c r="B14" s="86" t="s">
        <v>62</v>
      </c>
      <c r="C14" s="42" t="s">
        <v>23</v>
      </c>
      <c r="D14" s="99">
        <v>2.6694703864714424</v>
      </c>
      <c r="E14" s="99">
        <v>2.7937449327001036</v>
      </c>
      <c r="F14" s="99">
        <v>2.6377951834885858</v>
      </c>
      <c r="G14" s="99">
        <v>2.6203725830833964</v>
      </c>
      <c r="H14" s="99">
        <v>2.5757276116374577</v>
      </c>
      <c r="I14" s="99">
        <v>2.4905654785680968</v>
      </c>
      <c r="J14" s="100">
        <v>3.0968182671615709</v>
      </c>
    </row>
    <row r="15" spans="1:10" x14ac:dyDescent="0.25">
      <c r="A15" s="35"/>
      <c r="B15" s="86"/>
      <c r="C15" s="43" t="s">
        <v>24</v>
      </c>
      <c r="D15" s="99">
        <v>2.4936050534554357E-2</v>
      </c>
      <c r="E15" s="99">
        <v>2.6636681149943192E-2</v>
      </c>
      <c r="F15" s="99">
        <v>3.3501143557015466E-2</v>
      </c>
      <c r="G15" s="99">
        <v>3.3168230199660857E-2</v>
      </c>
      <c r="H15" s="99">
        <v>1.8828649880067438E-2</v>
      </c>
      <c r="I15" s="99">
        <v>1.8231435301487211E-2</v>
      </c>
      <c r="J15" s="100">
        <v>3.4246399601592974E-2</v>
      </c>
    </row>
    <row r="16" spans="1:10" x14ac:dyDescent="0.25">
      <c r="A16" s="35"/>
      <c r="B16" s="86" t="s">
        <v>63</v>
      </c>
      <c r="C16" s="42" t="s">
        <v>23</v>
      </c>
      <c r="D16" s="99">
        <v>2.4645260418490831</v>
      </c>
      <c r="E16" s="99">
        <v>2.5886969015398273</v>
      </c>
      <c r="F16" s="99">
        <v>2.4367481322021018</v>
      </c>
      <c r="G16" s="99">
        <v>2.3676273906204734</v>
      </c>
      <c r="H16" s="99">
        <v>2.3135774649312153</v>
      </c>
      <c r="I16" s="99">
        <v>2.2501809391377718</v>
      </c>
      <c r="J16" s="100">
        <v>2.6444112771799144</v>
      </c>
    </row>
    <row r="17" spans="1:10" x14ac:dyDescent="0.25">
      <c r="A17" s="35"/>
      <c r="B17" s="86"/>
      <c r="C17" s="43" t="s">
        <v>24</v>
      </c>
      <c r="D17" s="99">
        <v>2.4468891821507573E-2</v>
      </c>
      <c r="E17" s="99">
        <v>2.4428088794776794E-2</v>
      </c>
      <c r="F17" s="99">
        <v>4.0412580541108689E-2</v>
      </c>
      <c r="G17" s="99">
        <v>2.1299464609238261E-2</v>
      </c>
      <c r="H17" s="99">
        <v>1.8096672695990499E-2</v>
      </c>
      <c r="I17" s="99">
        <v>1.7471650287041566E-2</v>
      </c>
      <c r="J17" s="100">
        <v>2.3636830455687652E-2</v>
      </c>
    </row>
    <row r="18" spans="1:10" x14ac:dyDescent="0.25">
      <c r="A18" s="35"/>
      <c r="B18" s="86" t="s">
        <v>64</v>
      </c>
      <c r="C18" s="42" t="s">
        <v>23</v>
      </c>
      <c r="D18" s="99">
        <v>2.1994853042975464</v>
      </c>
      <c r="E18" s="99">
        <v>2.2767984201202336</v>
      </c>
      <c r="F18" s="99">
        <v>2.2414006554984329</v>
      </c>
      <c r="G18" s="99">
        <v>2.1719474198573736</v>
      </c>
      <c r="H18" s="99">
        <v>2.080856105999735</v>
      </c>
      <c r="I18" s="99">
        <v>2.0324009586184819</v>
      </c>
      <c r="J18" s="100">
        <v>2.3136935935608056</v>
      </c>
    </row>
    <row r="19" spans="1:10" x14ac:dyDescent="0.25">
      <c r="A19" s="35"/>
      <c r="B19" s="86"/>
      <c r="C19" s="43" t="s">
        <v>24</v>
      </c>
      <c r="D19" s="99">
        <v>2.0643447608371345E-2</v>
      </c>
      <c r="E19" s="99">
        <v>2.2233809431132626E-2</v>
      </c>
      <c r="F19" s="99">
        <v>3.6178829591919079E-2</v>
      </c>
      <c r="G19" s="99">
        <v>2.3440217554498585E-2</v>
      </c>
      <c r="H19" s="99">
        <v>1.634314056049797E-2</v>
      </c>
      <c r="I19" s="99">
        <v>1.8804175838721789E-2</v>
      </c>
      <c r="J19" s="100">
        <v>2.2644727178017091E-2</v>
      </c>
    </row>
    <row r="20" spans="1:10" x14ac:dyDescent="0.25">
      <c r="A20" s="35"/>
      <c r="B20" s="86" t="s">
        <v>65</v>
      </c>
      <c r="C20" s="42" t="s">
        <v>23</v>
      </c>
      <c r="D20" s="99">
        <v>2.0508763147294742</v>
      </c>
      <c r="E20" s="99">
        <v>2.0794067778202265</v>
      </c>
      <c r="F20" s="99">
        <v>1.9384345698039858</v>
      </c>
      <c r="G20" s="99">
        <v>1.9141981181216936</v>
      </c>
      <c r="H20" s="99">
        <v>1.8730607328837219</v>
      </c>
      <c r="I20" s="99">
        <v>1.7946405432568018</v>
      </c>
      <c r="J20" s="100">
        <v>2.0590130911990547</v>
      </c>
    </row>
    <row r="21" spans="1:10" x14ac:dyDescent="0.25">
      <c r="A21" s="35"/>
      <c r="B21" s="86"/>
      <c r="C21" s="43" t="s">
        <v>24</v>
      </c>
      <c r="D21" s="99">
        <v>1.9944188791663073E-2</v>
      </c>
      <c r="E21" s="99">
        <v>2.0727895846325416E-2</v>
      </c>
      <c r="F21" s="99">
        <v>2.8455549603632585E-2</v>
      </c>
      <c r="G21" s="99">
        <v>2.5416814257149256E-2</v>
      </c>
      <c r="H21" s="99">
        <v>1.465278203234156E-2</v>
      </c>
      <c r="I21" s="99">
        <v>1.6371785852817396E-2</v>
      </c>
      <c r="J21" s="100">
        <v>1.8708220575390094E-2</v>
      </c>
    </row>
    <row r="22" spans="1:10" x14ac:dyDescent="0.25">
      <c r="A22" s="35"/>
      <c r="B22" s="88" t="s">
        <v>66</v>
      </c>
      <c r="C22" s="42" t="s">
        <v>23</v>
      </c>
      <c r="D22" s="99">
        <v>1.8844393227233645</v>
      </c>
      <c r="E22" s="99">
        <v>1.936843506043999</v>
      </c>
      <c r="F22" s="99">
        <v>1.8618056541268004</v>
      </c>
      <c r="G22" s="99">
        <v>1.8088375057950858</v>
      </c>
      <c r="H22" s="99">
        <v>1.743015709685527</v>
      </c>
      <c r="I22" s="99">
        <v>1.6620715732333304</v>
      </c>
      <c r="J22" s="100">
        <v>1.8237993332638391</v>
      </c>
    </row>
    <row r="23" spans="1:10" x14ac:dyDescent="0.25">
      <c r="A23" s="35"/>
      <c r="B23" s="88"/>
      <c r="C23" s="43" t="s">
        <v>24</v>
      </c>
      <c r="D23" s="99">
        <v>2.0401843777791338E-2</v>
      </c>
      <c r="E23" s="99">
        <v>2.8462338944499236E-2</v>
      </c>
      <c r="F23" s="99">
        <v>3.3545318299980913E-2</v>
      </c>
      <c r="G23" s="99">
        <v>1.8359048918438408E-2</v>
      </c>
      <c r="H23" s="99">
        <v>1.625862077065687E-2</v>
      </c>
      <c r="I23" s="99">
        <v>1.403840720180949E-2</v>
      </c>
      <c r="J23" s="100">
        <v>1.6963033666039448E-2</v>
      </c>
    </row>
    <row r="24" spans="1:10" x14ac:dyDescent="0.25">
      <c r="A24" s="35"/>
      <c r="B24" s="88" t="s">
        <v>67</v>
      </c>
      <c r="C24" s="42" t="s">
        <v>23</v>
      </c>
      <c r="D24" s="99">
        <v>1.8346210319539373</v>
      </c>
      <c r="E24" s="99">
        <v>1.8549601704688659</v>
      </c>
      <c r="F24" s="99">
        <v>1.8023513920240783</v>
      </c>
      <c r="G24" s="99">
        <v>1.6970189701897018</v>
      </c>
      <c r="H24" s="99">
        <v>1.682366215086976</v>
      </c>
      <c r="I24" s="99">
        <v>1.6132134313643474</v>
      </c>
      <c r="J24" s="100">
        <v>1.7378621720509118</v>
      </c>
    </row>
    <row r="25" spans="1:10" x14ac:dyDescent="0.25">
      <c r="A25" s="35"/>
      <c r="B25" s="88"/>
      <c r="C25" s="43" t="s">
        <v>24</v>
      </c>
      <c r="D25" s="99">
        <v>2.2530931248460159E-2</v>
      </c>
      <c r="E25" s="99">
        <v>2.5764798068811191E-2</v>
      </c>
      <c r="F25" s="99">
        <v>2.7216516009353774E-2</v>
      </c>
      <c r="G25" s="99">
        <v>1.9018918314116146E-2</v>
      </c>
      <c r="H25" s="99">
        <v>1.5282967688197204E-2</v>
      </c>
      <c r="I25" s="99">
        <v>2.0709341698775894E-2</v>
      </c>
      <c r="J25" s="100">
        <v>1.7397752860115578E-2</v>
      </c>
    </row>
    <row r="26" spans="1:10" x14ac:dyDescent="0.25">
      <c r="A26" s="35"/>
      <c r="B26" s="88" t="s">
        <v>68</v>
      </c>
      <c r="C26" s="42" t="s">
        <v>23</v>
      </c>
      <c r="D26" s="99">
        <v>1.6724296491986357</v>
      </c>
      <c r="E26" s="99">
        <v>1.6848521271630785</v>
      </c>
      <c r="F26" s="99">
        <v>1.6475928524651511</v>
      </c>
      <c r="G26" s="99">
        <v>1.5489451446473994</v>
      </c>
      <c r="H26" s="99">
        <v>1.5346895200715867</v>
      </c>
      <c r="I26" s="99">
        <v>1.4889928584650411</v>
      </c>
      <c r="J26" s="100">
        <v>1.4993688689233053</v>
      </c>
    </row>
    <row r="27" spans="1:10" x14ac:dyDescent="0.25">
      <c r="A27" s="35"/>
      <c r="B27" s="88"/>
      <c r="C27" s="43" t="s">
        <v>24</v>
      </c>
      <c r="D27" s="99">
        <v>2.2398667243880076E-2</v>
      </c>
      <c r="E27" s="99">
        <v>2.8335397628050745E-2</v>
      </c>
      <c r="F27" s="99">
        <v>2.9238494565822292E-2</v>
      </c>
      <c r="G27" s="99">
        <v>2.0852920028802867E-2</v>
      </c>
      <c r="H27" s="99">
        <v>2.0212638399365396E-2</v>
      </c>
      <c r="I27" s="99">
        <v>1.4532994341539646E-2</v>
      </c>
      <c r="J27" s="100">
        <v>1.939156192924987E-2</v>
      </c>
    </row>
    <row r="28" spans="1:10" x14ac:dyDescent="0.25">
      <c r="A28" s="35"/>
      <c r="B28" s="37" t="s">
        <v>20</v>
      </c>
      <c r="C28" s="42" t="s">
        <v>23</v>
      </c>
      <c r="D28" s="99">
        <v>2.463129141775509</v>
      </c>
      <c r="E28" s="99">
        <v>2.563206712784134</v>
      </c>
      <c r="F28" s="99">
        <v>2.4577909939516034</v>
      </c>
      <c r="G28" s="99">
        <v>2.3759962162988297</v>
      </c>
      <c r="H28" s="99">
        <v>2.3299598354286664</v>
      </c>
      <c r="I28" s="99">
        <v>2.26385757076884</v>
      </c>
      <c r="J28" s="100">
        <v>2.5529686811558761</v>
      </c>
    </row>
    <row r="29" spans="1:10" x14ac:dyDescent="0.25">
      <c r="A29" s="35"/>
      <c r="B29" s="37"/>
      <c r="C29" s="43" t="s">
        <v>24</v>
      </c>
      <c r="D29" s="99">
        <v>9.9124288753040628E-3</v>
      </c>
      <c r="E29" s="99">
        <v>1.2969358028226021E-2</v>
      </c>
      <c r="F29" s="99">
        <v>1.4916370409675047E-2</v>
      </c>
      <c r="G29" s="99">
        <v>1.21317377967058E-2</v>
      </c>
      <c r="H29" s="99">
        <v>9.096087835345051E-3</v>
      </c>
      <c r="I29" s="99">
        <v>1.0708583410394339E-2</v>
      </c>
      <c r="J29" s="100">
        <v>1.2136537144326338E-2</v>
      </c>
    </row>
    <row r="30" spans="1:10" x14ac:dyDescent="0.25">
      <c r="A30" s="49"/>
      <c r="B30" s="50"/>
      <c r="C30" s="50"/>
      <c r="D30" s="51"/>
      <c r="E30" s="51"/>
      <c r="F30" s="51"/>
      <c r="G30" s="51"/>
      <c r="H30" s="51"/>
      <c r="I30" s="51"/>
      <c r="J30" s="89"/>
    </row>
    <row r="31" spans="1:10" x14ac:dyDescent="0.25">
      <c r="A31" s="174" t="s">
        <v>8</v>
      </c>
      <c r="B31" s="174"/>
      <c r="C31" s="174"/>
    </row>
    <row r="32" spans="1:10" ht="60" customHeight="1" x14ac:dyDescent="0.25">
      <c r="A32" s="172" t="s">
        <v>15</v>
      </c>
      <c r="B32" s="172"/>
      <c r="C32" s="172"/>
      <c r="D32" s="172"/>
      <c r="E32" s="172"/>
      <c r="F32" s="172"/>
      <c r="G32" s="172"/>
      <c r="H32" s="172"/>
      <c r="I32" s="172"/>
      <c r="J32" s="172"/>
    </row>
    <row r="33" spans="1:10" ht="66" customHeight="1" x14ac:dyDescent="0.25">
      <c r="A33" s="172" t="s">
        <v>16</v>
      </c>
      <c r="B33" s="172"/>
      <c r="C33" s="172"/>
      <c r="D33" s="172"/>
      <c r="E33" s="172"/>
      <c r="F33" s="172"/>
      <c r="G33" s="172"/>
      <c r="H33" s="172"/>
      <c r="I33" s="172"/>
      <c r="J33" s="172"/>
    </row>
    <row r="34" spans="1:10" x14ac:dyDescent="0.25">
      <c r="A34" s="7" t="s">
        <v>152</v>
      </c>
    </row>
    <row r="35" spans="1:10" x14ac:dyDescent="0.25">
      <c r="A35" s="172" t="s">
        <v>11</v>
      </c>
      <c r="B35" s="172"/>
      <c r="C35" s="172"/>
      <c r="D35" s="172"/>
      <c r="E35" s="172"/>
      <c r="F35" s="172"/>
      <c r="G35" s="172"/>
      <c r="H35" s="172"/>
      <c r="I35" s="172"/>
      <c r="J35" s="172"/>
    </row>
  </sheetData>
  <mergeCells count="4">
    <mergeCell ref="A31:C31"/>
    <mergeCell ref="A32:J32"/>
    <mergeCell ref="A33:J33"/>
    <mergeCell ref="A35:J35"/>
  </mergeCells>
  <hyperlinks>
    <hyperlink ref="A1" location="Indice!A1" display="Indice" xr:uid="{1C93FE07-28A5-4DC0-AE67-48161A4A2FC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EB133-1B53-4652-B506-CC8FFB5C72E0}">
  <dimension ref="A1:U47"/>
  <sheetViews>
    <sheetView workbookViewId="0"/>
  </sheetViews>
  <sheetFormatPr baseColWidth="10" defaultRowHeight="15" x14ac:dyDescent="0.25"/>
  <cols>
    <col min="1" max="1" width="19.28515625" customWidth="1"/>
    <col min="2" max="2" width="15.140625" customWidth="1"/>
    <col min="3" max="3" width="18.140625" customWidth="1"/>
    <col min="12" max="12" width="34.5703125" customWidth="1"/>
    <col min="13" max="13" width="15.140625" customWidth="1"/>
    <col min="14" max="14" width="12.7109375" customWidth="1"/>
  </cols>
  <sheetData>
    <row r="1" spans="1:21" x14ac:dyDescent="0.25">
      <c r="A1" s="166" t="s">
        <v>278</v>
      </c>
    </row>
    <row r="3" spans="1:21" x14ac:dyDescent="0.25">
      <c r="A3" s="18" t="s">
        <v>100</v>
      </c>
      <c r="L3" s="18" t="s">
        <v>101</v>
      </c>
    </row>
    <row r="4" spans="1:21" x14ac:dyDescent="0.25">
      <c r="A4" s="17" t="s">
        <v>14</v>
      </c>
      <c r="L4" s="7" t="s">
        <v>17</v>
      </c>
    </row>
    <row r="6" spans="1:21" x14ac:dyDescent="0.25">
      <c r="A6" s="1"/>
      <c r="B6" s="2"/>
      <c r="C6" s="2"/>
      <c r="D6" s="53">
        <v>2006</v>
      </c>
      <c r="E6" s="53">
        <v>2009</v>
      </c>
      <c r="F6" s="53">
        <v>2011</v>
      </c>
      <c r="G6" s="53">
        <v>2013</v>
      </c>
      <c r="H6" s="53">
        <v>2015</v>
      </c>
      <c r="I6" s="53">
        <v>2017</v>
      </c>
      <c r="J6" s="54">
        <v>2020</v>
      </c>
      <c r="K6" s="7"/>
      <c r="L6" s="1"/>
      <c r="M6" s="2"/>
      <c r="N6" s="2"/>
      <c r="O6" s="53">
        <v>2006</v>
      </c>
      <c r="P6" s="53">
        <v>2009</v>
      </c>
      <c r="Q6" s="53">
        <v>2011</v>
      </c>
      <c r="R6" s="53">
        <v>2013</v>
      </c>
      <c r="S6" s="53">
        <v>2015</v>
      </c>
      <c r="T6" s="53">
        <v>2017</v>
      </c>
      <c r="U6" s="54">
        <v>2020</v>
      </c>
    </row>
    <row r="7" spans="1:21" x14ac:dyDescent="0.25">
      <c r="A7" s="8"/>
      <c r="B7" s="6"/>
      <c r="C7" s="6"/>
      <c r="D7" s="6"/>
      <c r="E7" s="6"/>
      <c r="F7" s="6"/>
      <c r="G7" s="6"/>
      <c r="H7" s="7"/>
      <c r="I7" s="7"/>
      <c r="J7" s="34"/>
      <c r="K7" s="7"/>
      <c r="L7" s="8"/>
      <c r="M7" s="6"/>
      <c r="N7" s="6"/>
      <c r="O7" s="6"/>
      <c r="P7" s="6"/>
      <c r="Q7" s="6"/>
      <c r="R7" s="6"/>
      <c r="S7" s="7"/>
      <c r="T7" s="7"/>
      <c r="U7" s="34"/>
    </row>
    <row r="8" spans="1:21" x14ac:dyDescent="0.25">
      <c r="A8" s="19" t="s">
        <v>12</v>
      </c>
      <c r="B8" s="41" t="s">
        <v>22</v>
      </c>
      <c r="C8" s="55" t="s">
        <v>23</v>
      </c>
      <c r="D8" s="27">
        <v>57.695349109653236</v>
      </c>
      <c r="E8" s="27">
        <v>54.226755077160945</v>
      </c>
      <c r="F8" s="27">
        <v>53.1287797276741</v>
      </c>
      <c r="G8" s="27">
        <v>57.680284491962176</v>
      </c>
      <c r="H8" s="27">
        <v>59.859888793385409</v>
      </c>
      <c r="I8" s="27">
        <v>57.080467213697347</v>
      </c>
      <c r="J8" s="39">
        <v>54.608410541742217</v>
      </c>
      <c r="K8" s="7"/>
      <c r="L8" s="173" t="s">
        <v>18</v>
      </c>
      <c r="M8" s="41" t="s">
        <v>22</v>
      </c>
      <c r="N8" s="42" t="s">
        <v>23</v>
      </c>
      <c r="O8" s="29">
        <v>78798</v>
      </c>
      <c r="P8" s="29">
        <v>72948</v>
      </c>
      <c r="Q8" s="29">
        <v>71599</v>
      </c>
      <c r="R8" s="29">
        <v>75098</v>
      </c>
      <c r="S8" s="29">
        <v>78696</v>
      </c>
      <c r="T8" s="29">
        <v>72277</v>
      </c>
      <c r="U8" s="40">
        <v>109924</v>
      </c>
    </row>
    <row r="9" spans="1:21" x14ac:dyDescent="0.25">
      <c r="A9" s="38"/>
      <c r="B9" s="41"/>
      <c r="C9" s="56" t="s">
        <v>24</v>
      </c>
      <c r="D9" s="57">
        <v>2.1661495362098671</v>
      </c>
      <c r="E9" s="57">
        <v>1.5503597076444531</v>
      </c>
      <c r="F9" s="57">
        <v>0.97640170557867645</v>
      </c>
      <c r="G9" s="57">
        <v>0.77559206510577294</v>
      </c>
      <c r="H9" s="57">
        <v>1.2726890127996888</v>
      </c>
      <c r="I9" s="57">
        <v>0.87878942873483556</v>
      </c>
      <c r="J9" s="39">
        <v>0.8132084198017735</v>
      </c>
      <c r="K9" s="7"/>
      <c r="L9" s="173"/>
      <c r="M9" s="41"/>
      <c r="N9" s="43" t="s">
        <v>24</v>
      </c>
      <c r="O9" s="44">
        <v>5103.2032680697821</v>
      </c>
      <c r="P9" s="44">
        <v>4733.4845918152478</v>
      </c>
      <c r="Q9" s="44">
        <v>6987.131535651185</v>
      </c>
      <c r="R9" s="44">
        <v>4177.4315740123793</v>
      </c>
      <c r="S9" s="44">
        <v>7246.675793462513</v>
      </c>
      <c r="T9" s="44">
        <v>3171.1727953349277</v>
      </c>
      <c r="U9" s="40">
        <v>5001.5434906525488</v>
      </c>
    </row>
    <row r="10" spans="1:21" x14ac:dyDescent="0.25">
      <c r="A10" s="35"/>
      <c r="B10" s="41" t="s">
        <v>25</v>
      </c>
      <c r="C10" s="55" t="s">
        <v>23</v>
      </c>
      <c r="D10" s="27">
        <v>54.378176955824955</v>
      </c>
      <c r="E10" s="27">
        <v>54.960997336978288</v>
      </c>
      <c r="F10" s="27">
        <v>57.081401441598523</v>
      </c>
      <c r="G10" s="27">
        <v>57.411547351904034</v>
      </c>
      <c r="H10" s="27">
        <v>59.811583124613733</v>
      </c>
      <c r="I10" s="27">
        <v>62.302169234578244</v>
      </c>
      <c r="J10" s="39">
        <v>59.549886965617304</v>
      </c>
      <c r="K10" s="7"/>
      <c r="L10" s="35"/>
      <c r="M10" s="41" t="s">
        <v>25</v>
      </c>
      <c r="N10" s="42" t="s">
        <v>23</v>
      </c>
      <c r="O10" s="29">
        <v>110615</v>
      </c>
      <c r="P10" s="29">
        <v>116608</v>
      </c>
      <c r="Q10" s="29">
        <v>129637</v>
      </c>
      <c r="R10" s="29">
        <v>136109</v>
      </c>
      <c r="S10" s="29">
        <v>147103</v>
      </c>
      <c r="T10" s="29">
        <v>163565</v>
      </c>
      <c r="U10" s="40">
        <v>176488</v>
      </c>
    </row>
    <row r="11" spans="1:21" x14ac:dyDescent="0.25">
      <c r="A11" s="38"/>
      <c r="B11" s="41"/>
      <c r="C11" s="56" t="s">
        <v>24</v>
      </c>
      <c r="D11" s="57">
        <v>1.3813759453546359</v>
      </c>
      <c r="E11" s="57">
        <v>1.6219898109175412</v>
      </c>
      <c r="F11" s="57">
        <v>0.79032029203154641</v>
      </c>
      <c r="G11" s="57">
        <v>0.62262507245116405</v>
      </c>
      <c r="H11" s="57">
        <v>0.9076567559890697</v>
      </c>
      <c r="I11" s="57">
        <v>0.81103423609085268</v>
      </c>
      <c r="J11" s="39">
        <v>0.94734855227303927</v>
      </c>
      <c r="K11" s="7"/>
      <c r="L11" s="38"/>
      <c r="M11" s="41"/>
      <c r="N11" s="43" t="s">
        <v>24</v>
      </c>
      <c r="O11" s="44">
        <v>6252.967188044563</v>
      </c>
      <c r="P11" s="44">
        <v>15571.474960517764</v>
      </c>
      <c r="Q11" s="44">
        <v>10577.257301241498</v>
      </c>
      <c r="R11" s="44">
        <v>7943.5623286845957</v>
      </c>
      <c r="S11" s="44">
        <v>8963.3435347576833</v>
      </c>
      <c r="T11" s="44">
        <v>6446.1343299686205</v>
      </c>
      <c r="U11" s="40">
        <v>7385.722072575797</v>
      </c>
    </row>
    <row r="12" spans="1:21" x14ac:dyDescent="0.25">
      <c r="A12" s="35"/>
      <c r="B12" s="41" t="s">
        <v>26</v>
      </c>
      <c r="C12" s="55" t="s">
        <v>23</v>
      </c>
      <c r="D12" s="27">
        <v>59.502104419409626</v>
      </c>
      <c r="E12" s="27">
        <v>54.991054461650421</v>
      </c>
      <c r="F12" s="27">
        <v>56.627356590873553</v>
      </c>
      <c r="G12" s="27">
        <v>58.858323915315701</v>
      </c>
      <c r="H12" s="27">
        <v>57.452472951208819</v>
      </c>
      <c r="I12" s="27">
        <v>60.146303400741274</v>
      </c>
      <c r="J12" s="39">
        <v>57.444591621266618</v>
      </c>
      <c r="K12" s="7"/>
      <c r="L12" s="35"/>
      <c r="M12" s="41" t="s">
        <v>26</v>
      </c>
      <c r="N12" s="42" t="s">
        <v>23</v>
      </c>
      <c r="O12" s="29">
        <v>230864</v>
      </c>
      <c r="P12" s="29">
        <v>217615</v>
      </c>
      <c r="Q12" s="29">
        <v>239032</v>
      </c>
      <c r="R12" s="29">
        <v>249461</v>
      </c>
      <c r="S12" s="29">
        <v>252919</v>
      </c>
      <c r="T12" s="29">
        <v>277497</v>
      </c>
      <c r="U12" s="40">
        <v>310947</v>
      </c>
    </row>
    <row r="13" spans="1:21" x14ac:dyDescent="0.25">
      <c r="A13" s="38"/>
      <c r="B13" s="41"/>
      <c r="C13" s="56" t="s">
        <v>24</v>
      </c>
      <c r="D13" s="57">
        <v>1.365203724393514</v>
      </c>
      <c r="E13" s="57">
        <v>1.1887605667400212</v>
      </c>
      <c r="F13" s="57">
        <v>0.59699677962850362</v>
      </c>
      <c r="G13" s="57">
        <v>1.0007293051132595</v>
      </c>
      <c r="H13" s="57">
        <v>0.93882459434385213</v>
      </c>
      <c r="I13" s="57">
        <v>0.93634201531850447</v>
      </c>
      <c r="J13" s="39">
        <v>0.70822927170979189</v>
      </c>
      <c r="K13" s="7"/>
      <c r="L13" s="38"/>
      <c r="M13" s="41"/>
      <c r="N13" s="43" t="s">
        <v>24</v>
      </c>
      <c r="O13" s="44">
        <v>11631.758734845589</v>
      </c>
      <c r="P13" s="44">
        <v>8997.9385462909395</v>
      </c>
      <c r="Q13" s="44">
        <v>24806.427717311264</v>
      </c>
      <c r="R13" s="44">
        <v>21363.622857818642</v>
      </c>
      <c r="S13" s="44">
        <v>16027.731663091608</v>
      </c>
      <c r="T13" s="44">
        <v>12825.998643338644</v>
      </c>
      <c r="U13" s="40">
        <v>13753.590887583878</v>
      </c>
    </row>
    <row r="14" spans="1:21" x14ac:dyDescent="0.25">
      <c r="A14" s="35"/>
      <c r="B14" s="41" t="s">
        <v>27</v>
      </c>
      <c r="C14" s="55" t="s">
        <v>23</v>
      </c>
      <c r="D14" s="27">
        <v>58.661740343762567</v>
      </c>
      <c r="E14" s="27">
        <v>56.010837827713431</v>
      </c>
      <c r="F14" s="27">
        <v>55.56435587215617</v>
      </c>
      <c r="G14" s="27">
        <v>57.445809865164698</v>
      </c>
      <c r="H14" s="27">
        <v>57.300687469914422</v>
      </c>
      <c r="I14" s="27">
        <v>56.993165672895898</v>
      </c>
      <c r="J14" s="39">
        <v>54.097973432833435</v>
      </c>
      <c r="K14" s="7"/>
      <c r="L14" s="35"/>
      <c r="M14" s="41" t="s">
        <v>27</v>
      </c>
      <c r="N14" s="42" t="s">
        <v>23</v>
      </c>
      <c r="O14" s="29">
        <v>112251</v>
      </c>
      <c r="P14" s="29">
        <v>109150</v>
      </c>
      <c r="Q14" s="29">
        <v>117158</v>
      </c>
      <c r="R14" s="29">
        <v>121167</v>
      </c>
      <c r="S14" s="29">
        <v>122608</v>
      </c>
      <c r="T14" s="29">
        <v>126840</v>
      </c>
      <c r="U14" s="40">
        <v>135127</v>
      </c>
    </row>
    <row r="15" spans="1:21" x14ac:dyDescent="0.25">
      <c r="A15" s="38"/>
      <c r="B15" s="41"/>
      <c r="C15" s="56" t="s">
        <v>24</v>
      </c>
      <c r="D15" s="57">
        <v>1.148862782619672</v>
      </c>
      <c r="E15" s="57">
        <v>1.0291083728229966</v>
      </c>
      <c r="F15" s="57">
        <v>0.84918716785907755</v>
      </c>
      <c r="G15" s="57">
        <v>1.0311294934593798</v>
      </c>
      <c r="H15" s="57">
        <v>0.55317516962960478</v>
      </c>
      <c r="I15" s="57">
        <v>1.0771853746190121</v>
      </c>
      <c r="J15" s="39">
        <v>0.78727481467084359</v>
      </c>
      <c r="K15" s="7"/>
      <c r="L15" s="38"/>
      <c r="M15" s="41"/>
      <c r="N15" s="43" t="s">
        <v>24</v>
      </c>
      <c r="O15" s="44">
        <v>4798.853709176592</v>
      </c>
      <c r="P15" s="44">
        <v>4417.7794657425484</v>
      </c>
      <c r="Q15" s="44">
        <v>6458.6947033308024</v>
      </c>
      <c r="R15" s="44">
        <v>8650.8076689792706</v>
      </c>
      <c r="S15" s="44">
        <v>5439.336860182304</v>
      </c>
      <c r="T15" s="44">
        <v>6610.3778018607481</v>
      </c>
      <c r="U15" s="40">
        <v>5395.0437837492518</v>
      </c>
    </row>
    <row r="16" spans="1:21" x14ac:dyDescent="0.25">
      <c r="A16" s="35"/>
      <c r="B16" s="41" t="s">
        <v>28</v>
      </c>
      <c r="C16" s="55" t="s">
        <v>23</v>
      </c>
      <c r="D16" s="27">
        <v>51.682720204247424</v>
      </c>
      <c r="E16" s="27">
        <v>53.11822967853189</v>
      </c>
      <c r="F16" s="27">
        <v>51.085330332902934</v>
      </c>
      <c r="G16" s="27">
        <v>57.324438788283402</v>
      </c>
      <c r="H16" s="27">
        <v>55.848477867147395</v>
      </c>
      <c r="I16" s="27">
        <v>52.844970997670352</v>
      </c>
      <c r="J16" s="39">
        <v>50.616476508636843</v>
      </c>
      <c r="K16" s="7"/>
      <c r="L16" s="35"/>
      <c r="M16" s="41" t="s">
        <v>28</v>
      </c>
      <c r="N16" s="42" t="s">
        <v>23</v>
      </c>
      <c r="O16" s="29">
        <v>267210</v>
      </c>
      <c r="P16" s="29">
        <v>290783</v>
      </c>
      <c r="Q16" s="29">
        <v>289215</v>
      </c>
      <c r="R16" s="29">
        <v>329721</v>
      </c>
      <c r="S16" s="29">
        <v>332108</v>
      </c>
      <c r="T16" s="29">
        <v>323695</v>
      </c>
      <c r="U16" s="40">
        <v>344394</v>
      </c>
    </row>
    <row r="17" spans="1:21" x14ac:dyDescent="0.25">
      <c r="A17" s="38"/>
      <c r="B17" s="41"/>
      <c r="C17" s="56" t="s">
        <v>24</v>
      </c>
      <c r="D17" s="57">
        <v>0.83380932669301788</v>
      </c>
      <c r="E17" s="57">
        <v>0.95311483378678952</v>
      </c>
      <c r="F17" s="57">
        <v>1.5843844625764354</v>
      </c>
      <c r="G17" s="57">
        <v>0.85885958432763398</v>
      </c>
      <c r="H17" s="57">
        <v>0.62736108063716745</v>
      </c>
      <c r="I17" s="57">
        <v>0.86631031039849948</v>
      </c>
      <c r="J17" s="39">
        <v>0.75752339816333247</v>
      </c>
      <c r="K17" s="7"/>
      <c r="L17" s="38"/>
      <c r="M17" s="41"/>
      <c r="N17" s="43" t="s">
        <v>24</v>
      </c>
      <c r="O17" s="44">
        <v>8807.3282136043399</v>
      </c>
      <c r="P17" s="44">
        <v>18252.325815010179</v>
      </c>
      <c r="Q17" s="44">
        <v>19328.241413499785</v>
      </c>
      <c r="R17" s="44">
        <v>27762.852019643935</v>
      </c>
      <c r="S17" s="44">
        <v>8668.3114670881587</v>
      </c>
      <c r="T17" s="44">
        <v>14496.589060449554</v>
      </c>
      <c r="U17" s="40">
        <v>15888.100605939931</v>
      </c>
    </row>
    <row r="18" spans="1:21" x14ac:dyDescent="0.25">
      <c r="A18" s="35"/>
      <c r="B18" s="41" t="s">
        <v>29</v>
      </c>
      <c r="C18" s="55" t="s">
        <v>23</v>
      </c>
      <c r="D18" s="27">
        <v>56.730425321165811</v>
      </c>
      <c r="E18" s="27">
        <v>54.314040548686883</v>
      </c>
      <c r="F18" s="27">
        <v>52.227861940821661</v>
      </c>
      <c r="G18" s="27">
        <v>55.267615415235113</v>
      </c>
      <c r="H18" s="27">
        <v>54.952491101631892</v>
      </c>
      <c r="I18" s="27">
        <v>56.643350691557401</v>
      </c>
      <c r="J18" s="39">
        <v>53.476771263862979</v>
      </c>
      <c r="K18" s="7"/>
      <c r="L18" s="35"/>
      <c r="M18" s="41" t="s">
        <v>29</v>
      </c>
      <c r="N18" s="42" t="s">
        <v>23</v>
      </c>
      <c r="O18" s="29">
        <v>715344</v>
      </c>
      <c r="P18" s="29">
        <v>727095</v>
      </c>
      <c r="Q18" s="29">
        <v>737565</v>
      </c>
      <c r="R18" s="29">
        <v>783078</v>
      </c>
      <c r="S18" s="29">
        <v>809154</v>
      </c>
      <c r="T18" s="29">
        <v>865183</v>
      </c>
      <c r="U18" s="40">
        <v>854731</v>
      </c>
    </row>
    <row r="19" spans="1:21" x14ac:dyDescent="0.25">
      <c r="A19" s="38"/>
      <c r="B19" s="41"/>
      <c r="C19" s="56" t="s">
        <v>24</v>
      </c>
      <c r="D19" s="57">
        <v>0.61889231409746859</v>
      </c>
      <c r="E19" s="57">
        <v>0.78736154168266848</v>
      </c>
      <c r="F19" s="57">
        <v>0.75958503467022032</v>
      </c>
      <c r="G19" s="57">
        <v>0.91311102448068571</v>
      </c>
      <c r="H19" s="57">
        <v>0.42092279510930442</v>
      </c>
      <c r="I19" s="57">
        <v>0.5541538755445089</v>
      </c>
      <c r="J19" s="39">
        <v>0.57945952040523496</v>
      </c>
      <c r="K19" s="7"/>
      <c r="L19" s="38"/>
      <c r="M19" s="41"/>
      <c r="N19" s="43" t="s">
        <v>24</v>
      </c>
      <c r="O19" s="44">
        <v>17535.773989856894</v>
      </c>
      <c r="P19" s="44">
        <v>32194.400395142849</v>
      </c>
      <c r="Q19" s="44">
        <v>36908.460600655424</v>
      </c>
      <c r="R19" s="44">
        <v>45163.713958820132</v>
      </c>
      <c r="S19" s="44">
        <v>19582.623004036312</v>
      </c>
      <c r="T19" s="44">
        <v>21759.971266576213</v>
      </c>
      <c r="U19" s="40">
        <v>23225.530221493918</v>
      </c>
    </row>
    <row r="20" spans="1:21" x14ac:dyDescent="0.25">
      <c r="A20" s="35"/>
      <c r="B20" s="45" t="s">
        <v>30</v>
      </c>
      <c r="C20" s="55" t="s">
        <v>23</v>
      </c>
      <c r="D20" s="27">
        <v>61.506356046168698</v>
      </c>
      <c r="E20" s="27">
        <v>59.807744017208933</v>
      </c>
      <c r="F20" s="27">
        <v>59.842362999761399</v>
      </c>
      <c r="G20" s="27">
        <v>61.388340565017842</v>
      </c>
      <c r="H20" s="27">
        <v>63.242963587421841</v>
      </c>
      <c r="I20" s="27">
        <v>65.056264182347306</v>
      </c>
      <c r="J20" s="39">
        <v>59.193204534101682</v>
      </c>
      <c r="K20" s="7"/>
      <c r="L20" s="35"/>
      <c r="M20" s="45" t="s">
        <v>30</v>
      </c>
      <c r="N20" s="42" t="s">
        <v>23</v>
      </c>
      <c r="O20" s="29">
        <v>3098665</v>
      </c>
      <c r="P20" s="29">
        <v>3194023</v>
      </c>
      <c r="Q20" s="29">
        <v>3262921</v>
      </c>
      <c r="R20" s="29">
        <v>3437682</v>
      </c>
      <c r="S20" s="29">
        <v>3602440</v>
      </c>
      <c r="T20" s="29">
        <v>3775781</v>
      </c>
      <c r="U20" s="40">
        <v>3955490</v>
      </c>
    </row>
    <row r="21" spans="1:21" x14ac:dyDescent="0.25">
      <c r="A21" s="38"/>
      <c r="B21" s="45"/>
      <c r="C21" s="56" t="s">
        <v>24</v>
      </c>
      <c r="D21" s="57">
        <v>0.34662031676799249</v>
      </c>
      <c r="E21" s="57">
        <v>0.44300648107729768</v>
      </c>
      <c r="F21" s="57">
        <v>0.64809643300678754</v>
      </c>
      <c r="G21" s="57">
        <v>0.51940384216521962</v>
      </c>
      <c r="H21" s="57">
        <v>0.35349188419618049</v>
      </c>
      <c r="I21" s="57">
        <v>0.46661097252844402</v>
      </c>
      <c r="J21" s="39">
        <v>0.42332285880983872</v>
      </c>
      <c r="K21" s="7"/>
      <c r="L21" s="38"/>
      <c r="M21" s="45"/>
      <c r="N21" s="43" t="s">
        <v>24</v>
      </c>
      <c r="O21" s="44">
        <v>53946.699665588581</v>
      </c>
      <c r="P21" s="44">
        <v>52011.795061842422</v>
      </c>
      <c r="Q21" s="44">
        <v>179697.12944510233</v>
      </c>
      <c r="R21" s="44">
        <v>122557.16092327442</v>
      </c>
      <c r="S21" s="44">
        <v>72745.338976404819</v>
      </c>
      <c r="T21" s="44">
        <v>84019.631989371352</v>
      </c>
      <c r="U21" s="40">
        <v>106121.41391418008</v>
      </c>
    </row>
    <row r="22" spans="1:21" x14ac:dyDescent="0.25">
      <c r="A22" s="35"/>
      <c r="B22" s="41" t="s">
        <v>31</v>
      </c>
      <c r="C22" s="55" t="s">
        <v>23</v>
      </c>
      <c r="D22" s="27">
        <v>54.79154035996644</v>
      </c>
      <c r="E22" s="27">
        <v>54.716978364718251</v>
      </c>
      <c r="F22" s="27">
        <v>55.784943319949043</v>
      </c>
      <c r="G22" s="27">
        <v>57.659717841371794</v>
      </c>
      <c r="H22" s="27">
        <v>58.13023248126018</v>
      </c>
      <c r="I22" s="27">
        <v>55.840756594169363</v>
      </c>
      <c r="J22" s="39">
        <v>55.093577294707231</v>
      </c>
      <c r="K22" s="7"/>
      <c r="L22" s="35"/>
      <c r="M22" s="41" t="s">
        <v>31</v>
      </c>
      <c r="N22" s="42" t="s">
        <v>23</v>
      </c>
      <c r="O22" s="29">
        <v>357883</v>
      </c>
      <c r="P22" s="29">
        <v>373062</v>
      </c>
      <c r="Q22" s="29">
        <v>386646</v>
      </c>
      <c r="R22" s="29">
        <v>402165</v>
      </c>
      <c r="S22" s="29">
        <v>422022</v>
      </c>
      <c r="T22" s="29">
        <v>424765</v>
      </c>
      <c r="U22" s="40">
        <v>438530</v>
      </c>
    </row>
    <row r="23" spans="1:21" x14ac:dyDescent="0.25">
      <c r="A23" s="38"/>
      <c r="B23" s="41"/>
      <c r="C23" s="56" t="s">
        <v>24</v>
      </c>
      <c r="D23" s="57">
        <v>0.71399405901047719</v>
      </c>
      <c r="E23" s="57">
        <v>0.97872306149928456</v>
      </c>
      <c r="F23" s="57">
        <v>0.93223067436666285</v>
      </c>
      <c r="G23" s="57">
        <v>1.1477134053110287</v>
      </c>
      <c r="H23" s="57">
        <v>0.6503643798240748</v>
      </c>
      <c r="I23" s="57">
        <v>0.55740266686957329</v>
      </c>
      <c r="J23" s="39">
        <v>0.87255551423675681</v>
      </c>
      <c r="K23" s="7"/>
      <c r="L23" s="38"/>
      <c r="M23" s="41"/>
      <c r="N23" s="43" t="s">
        <v>24</v>
      </c>
      <c r="O23" s="44">
        <v>9956.2978816856266</v>
      </c>
      <c r="P23" s="44">
        <v>13501.451753996935</v>
      </c>
      <c r="Q23" s="44">
        <v>36113.26994924336</v>
      </c>
      <c r="R23" s="44">
        <v>23886.39941938769</v>
      </c>
      <c r="S23" s="44">
        <v>14409.261392100943</v>
      </c>
      <c r="T23" s="44">
        <v>12263.625159359503</v>
      </c>
      <c r="U23" s="40">
        <v>25369.926316220852</v>
      </c>
    </row>
    <row r="24" spans="1:21" x14ac:dyDescent="0.25">
      <c r="A24" s="35"/>
      <c r="B24" s="41" t="s">
        <v>32</v>
      </c>
      <c r="C24" s="55" t="s">
        <v>23</v>
      </c>
      <c r="D24" s="27">
        <v>55.052106993565985</v>
      </c>
      <c r="E24" s="27">
        <v>52.2997021151374</v>
      </c>
      <c r="F24" s="27">
        <v>54.534746462532993</v>
      </c>
      <c r="G24" s="27">
        <v>53.424291162753214</v>
      </c>
      <c r="H24" s="27">
        <v>55.692521482244508</v>
      </c>
      <c r="I24" s="27">
        <v>54.711821893586986</v>
      </c>
      <c r="J24" s="39">
        <v>52.663579085747401</v>
      </c>
      <c r="K24" s="7"/>
      <c r="L24" s="35"/>
      <c r="M24" s="41" t="s">
        <v>32</v>
      </c>
      <c r="N24" s="42" t="s">
        <v>23</v>
      </c>
      <c r="O24" s="29">
        <v>408398</v>
      </c>
      <c r="P24" s="29">
        <v>405216</v>
      </c>
      <c r="Q24" s="29">
        <v>430578</v>
      </c>
      <c r="R24" s="29">
        <v>437460</v>
      </c>
      <c r="S24" s="29">
        <v>458482</v>
      </c>
      <c r="T24" s="29">
        <v>469405</v>
      </c>
      <c r="U24" s="40">
        <v>487136</v>
      </c>
    </row>
    <row r="25" spans="1:21" x14ac:dyDescent="0.25">
      <c r="A25" s="38"/>
      <c r="B25" s="41"/>
      <c r="C25" s="56" t="s">
        <v>24</v>
      </c>
      <c r="D25" s="57">
        <v>0.69549140722802605</v>
      </c>
      <c r="E25" s="57">
        <v>0.94777871268926839</v>
      </c>
      <c r="F25" s="57">
        <v>0.90755706473786624</v>
      </c>
      <c r="G25" s="57">
        <v>0.71515229782512901</v>
      </c>
      <c r="H25" s="57">
        <v>0.56620123890954632</v>
      </c>
      <c r="I25" s="57">
        <v>0.49921401413569272</v>
      </c>
      <c r="J25" s="39">
        <v>0.80263177107076733</v>
      </c>
      <c r="K25" s="7"/>
      <c r="L25" s="38"/>
      <c r="M25" s="41"/>
      <c r="N25" s="43" t="s">
        <v>24</v>
      </c>
      <c r="O25" s="44">
        <v>11143.044704617727</v>
      </c>
      <c r="P25" s="44">
        <v>19294.786773831413</v>
      </c>
      <c r="Q25" s="44">
        <v>21371.397889889318</v>
      </c>
      <c r="R25" s="44">
        <v>21794.78704426271</v>
      </c>
      <c r="S25" s="44">
        <v>15300.799601312468</v>
      </c>
      <c r="T25" s="44">
        <v>16538.959717945436</v>
      </c>
      <c r="U25" s="40">
        <v>18313.54305915923</v>
      </c>
    </row>
    <row r="26" spans="1:21" x14ac:dyDescent="0.25">
      <c r="A26" s="35"/>
      <c r="B26" s="45" t="s">
        <v>33</v>
      </c>
      <c r="C26" s="55" t="s">
        <v>23</v>
      </c>
      <c r="D26" s="46" t="s">
        <v>34</v>
      </c>
      <c r="E26" s="46" t="s">
        <v>34</v>
      </c>
      <c r="F26" s="46" t="s">
        <v>34</v>
      </c>
      <c r="G26" s="46" t="s">
        <v>34</v>
      </c>
      <c r="H26" s="46" t="s">
        <v>34</v>
      </c>
      <c r="I26" s="27">
        <v>54.040765643782777</v>
      </c>
      <c r="J26" s="39">
        <v>48.607181642359585</v>
      </c>
      <c r="K26" s="7"/>
      <c r="L26" s="35"/>
      <c r="M26" s="45" t="s">
        <v>33</v>
      </c>
      <c r="N26" s="42" t="s">
        <v>23</v>
      </c>
      <c r="O26" s="46" t="s">
        <v>34</v>
      </c>
      <c r="P26" s="46" t="s">
        <v>34</v>
      </c>
      <c r="Q26" s="46" t="s">
        <v>34</v>
      </c>
      <c r="R26" s="46" t="s">
        <v>34</v>
      </c>
      <c r="S26" s="46" t="s">
        <v>34</v>
      </c>
      <c r="T26" s="29">
        <v>204547</v>
      </c>
      <c r="U26" s="33">
        <v>206337</v>
      </c>
    </row>
    <row r="27" spans="1:21" x14ac:dyDescent="0.25">
      <c r="A27" s="38"/>
      <c r="B27" s="45"/>
      <c r="C27" s="56" t="s">
        <v>24</v>
      </c>
      <c r="D27" s="27"/>
      <c r="E27" s="27"/>
      <c r="F27" s="27"/>
      <c r="G27" s="27"/>
      <c r="H27" s="27"/>
      <c r="I27" s="57">
        <v>1.0976048073597273</v>
      </c>
      <c r="J27" s="39">
        <v>0.82972035010743084</v>
      </c>
      <c r="K27" s="7"/>
      <c r="L27" s="38"/>
      <c r="M27" s="45"/>
      <c r="N27" s="43" t="s">
        <v>24</v>
      </c>
      <c r="O27" s="47"/>
      <c r="P27" s="47"/>
      <c r="Q27" s="47"/>
      <c r="R27" s="47"/>
      <c r="S27" s="47"/>
      <c r="T27" s="44">
        <v>8664.5429981428697</v>
      </c>
      <c r="U27" s="40">
        <v>13479.353245047103</v>
      </c>
    </row>
    <row r="28" spans="1:21" x14ac:dyDescent="0.25">
      <c r="A28" s="35"/>
      <c r="B28" s="41" t="s">
        <v>35</v>
      </c>
      <c r="C28" s="55" t="s">
        <v>23</v>
      </c>
      <c r="D28" s="57">
        <v>50.710675315239975</v>
      </c>
      <c r="E28" s="57">
        <v>50.777882971357513</v>
      </c>
      <c r="F28" s="57">
        <v>51.323429483383102</v>
      </c>
      <c r="G28" s="57">
        <v>51.020483354856296</v>
      </c>
      <c r="H28" s="57">
        <v>51.806392622116228</v>
      </c>
      <c r="I28" s="57">
        <v>53.293643619275819</v>
      </c>
      <c r="J28" s="39">
        <v>50.60484346268094</v>
      </c>
      <c r="K28" s="7"/>
      <c r="L28" s="35"/>
      <c r="M28" s="41" t="s">
        <v>35</v>
      </c>
      <c r="N28" s="42" t="s">
        <v>23</v>
      </c>
      <c r="O28" s="29">
        <v>766395</v>
      </c>
      <c r="P28" s="29">
        <v>790570</v>
      </c>
      <c r="Q28" s="29">
        <v>823274</v>
      </c>
      <c r="R28" s="29">
        <v>830865</v>
      </c>
      <c r="S28" s="29">
        <v>868013</v>
      </c>
      <c r="T28" s="29">
        <v>710408</v>
      </c>
      <c r="U28" s="40">
        <v>686898</v>
      </c>
    </row>
    <row r="29" spans="1:21" x14ac:dyDescent="0.25">
      <c r="A29" s="38"/>
      <c r="B29" s="41"/>
      <c r="C29" s="56" t="s">
        <v>24</v>
      </c>
      <c r="D29" s="27">
        <v>0.44472518164585578</v>
      </c>
      <c r="E29" s="27">
        <v>0.58355675121409312</v>
      </c>
      <c r="F29" s="27">
        <v>0.99611941427462569</v>
      </c>
      <c r="G29" s="27">
        <v>0.43391346257961028</v>
      </c>
      <c r="H29" s="27">
        <v>0.41676358844284628</v>
      </c>
      <c r="I29" s="27">
        <v>0.49946019299310873</v>
      </c>
      <c r="J29" s="39">
        <v>0.48949347440516833</v>
      </c>
      <c r="K29" s="7"/>
      <c r="L29" s="38"/>
      <c r="M29" s="41"/>
      <c r="N29" s="43" t="s">
        <v>24</v>
      </c>
      <c r="O29" s="44">
        <v>12160.420966193227</v>
      </c>
      <c r="P29" s="44">
        <v>21096.662748969338</v>
      </c>
      <c r="Q29" s="44">
        <v>73507.761204531591</v>
      </c>
      <c r="R29" s="44">
        <v>34428.795109229417</v>
      </c>
      <c r="S29" s="44">
        <v>22091.066713052118</v>
      </c>
      <c r="T29" s="44">
        <v>20058.546875001837</v>
      </c>
      <c r="U29" s="40">
        <v>22391.381078703518</v>
      </c>
    </row>
    <row r="30" spans="1:21" x14ac:dyDescent="0.25">
      <c r="A30" s="35"/>
      <c r="B30" s="41" t="s">
        <v>36</v>
      </c>
      <c r="C30" s="55" t="s">
        <v>23</v>
      </c>
      <c r="D30" s="57">
        <v>52.604619445729952</v>
      </c>
      <c r="E30" s="57">
        <v>48.385866996050446</v>
      </c>
      <c r="F30" s="57">
        <v>51.391027986772663</v>
      </c>
      <c r="G30" s="57">
        <v>51.723631307267993</v>
      </c>
      <c r="H30" s="57">
        <v>51.668284202550538</v>
      </c>
      <c r="I30" s="57">
        <v>53.46532087584179</v>
      </c>
      <c r="J30" s="39">
        <v>48.197924678514084</v>
      </c>
      <c r="K30" s="7"/>
      <c r="L30" s="35"/>
      <c r="M30" s="41" t="s">
        <v>36</v>
      </c>
      <c r="N30" s="42" t="s">
        <v>23</v>
      </c>
      <c r="O30" s="29">
        <v>364883</v>
      </c>
      <c r="P30" s="29">
        <v>349030</v>
      </c>
      <c r="Q30" s="29">
        <v>383393</v>
      </c>
      <c r="R30" s="29">
        <v>394297</v>
      </c>
      <c r="S30" s="29">
        <v>403009</v>
      </c>
      <c r="T30" s="29">
        <v>433245</v>
      </c>
      <c r="U30" s="40">
        <v>392909</v>
      </c>
    </row>
    <row r="31" spans="1:21" x14ac:dyDescent="0.25">
      <c r="A31" s="38"/>
      <c r="B31" s="41"/>
      <c r="C31" s="56" t="s">
        <v>24</v>
      </c>
      <c r="D31" s="27">
        <v>0.7235396779095925</v>
      </c>
      <c r="E31" s="27">
        <v>0.73318711436538553</v>
      </c>
      <c r="F31" s="27">
        <v>0.9421323904128861</v>
      </c>
      <c r="G31" s="27">
        <v>0.6268440216420228</v>
      </c>
      <c r="H31" s="27">
        <v>0.48445840570680959</v>
      </c>
      <c r="I31" s="27">
        <v>0.62128541249491354</v>
      </c>
      <c r="J31" s="39">
        <v>0.6237187067651605</v>
      </c>
      <c r="K31" s="7"/>
      <c r="L31" s="38"/>
      <c r="M31" s="41"/>
      <c r="N31" s="43" t="s">
        <v>24</v>
      </c>
      <c r="O31" s="44">
        <v>11468.332352198317</v>
      </c>
      <c r="P31" s="44">
        <v>17521.753409291559</v>
      </c>
      <c r="Q31" s="44">
        <v>37238.076758722767</v>
      </c>
      <c r="R31" s="44">
        <v>17097.878836601663</v>
      </c>
      <c r="S31" s="44">
        <v>11776.778595797941</v>
      </c>
      <c r="T31" s="44">
        <v>11460.793822855379</v>
      </c>
      <c r="U31" s="40">
        <v>15734.874107112095</v>
      </c>
    </row>
    <row r="32" spans="1:21" x14ac:dyDescent="0.25">
      <c r="A32" s="35"/>
      <c r="B32" s="41" t="s">
        <v>37</v>
      </c>
      <c r="C32" s="55" t="s">
        <v>23</v>
      </c>
      <c r="D32" s="57">
        <v>52.026166492995252</v>
      </c>
      <c r="E32" s="57">
        <v>48.238484355007557</v>
      </c>
      <c r="F32" s="57">
        <v>51.85637679398851</v>
      </c>
      <c r="G32" s="57">
        <v>50.881506315825121</v>
      </c>
      <c r="H32" s="57">
        <v>54.325124820174317</v>
      </c>
      <c r="I32" s="57">
        <v>54.416176866363429</v>
      </c>
      <c r="J32" s="39">
        <v>49.002001750395955</v>
      </c>
      <c r="K32" s="7"/>
      <c r="L32" s="35"/>
      <c r="M32" s="41" t="s">
        <v>37</v>
      </c>
      <c r="N32" s="42" t="s">
        <v>23</v>
      </c>
      <c r="O32" s="29">
        <v>143792</v>
      </c>
      <c r="P32" s="29">
        <v>132706</v>
      </c>
      <c r="Q32" s="29">
        <v>149406</v>
      </c>
      <c r="R32" s="29">
        <v>150248</v>
      </c>
      <c r="S32" s="29">
        <v>160490</v>
      </c>
      <c r="T32" s="29">
        <v>163778</v>
      </c>
      <c r="U32" s="40">
        <v>161810</v>
      </c>
    </row>
    <row r="33" spans="1:21" x14ac:dyDescent="0.25">
      <c r="A33" s="38"/>
      <c r="B33" s="41"/>
      <c r="C33" s="56" t="s">
        <v>24</v>
      </c>
      <c r="D33" s="27">
        <v>0.92127360798043323</v>
      </c>
      <c r="E33" s="27">
        <v>1.1935551511122491</v>
      </c>
      <c r="F33" s="27">
        <v>0.54119446707806651</v>
      </c>
      <c r="G33" s="27">
        <v>0.81080613728874706</v>
      </c>
      <c r="H33" s="27">
        <v>0.72793636616799973</v>
      </c>
      <c r="I33" s="27">
        <v>0.92883609619365015</v>
      </c>
      <c r="J33" s="39">
        <v>0.9619147002390277</v>
      </c>
      <c r="K33" s="7"/>
      <c r="L33" s="38"/>
      <c r="M33" s="41"/>
      <c r="N33" s="43" t="s">
        <v>24</v>
      </c>
      <c r="O33" s="44">
        <v>5744.3287889364165</v>
      </c>
      <c r="P33" s="44">
        <v>16814.649547213419</v>
      </c>
      <c r="Q33" s="44">
        <v>9536.8355729735085</v>
      </c>
      <c r="R33" s="44">
        <v>6921.8896697361488</v>
      </c>
      <c r="S33" s="44">
        <v>7702.3828607342875</v>
      </c>
      <c r="T33" s="44">
        <v>6564.2824582382509</v>
      </c>
      <c r="U33" s="40">
        <v>5723.7462673788523</v>
      </c>
    </row>
    <row r="34" spans="1:21" x14ac:dyDescent="0.25">
      <c r="A34" s="35"/>
      <c r="B34" s="41" t="s">
        <v>38</v>
      </c>
      <c r="C34" s="55" t="s">
        <v>23</v>
      </c>
      <c r="D34" s="57">
        <v>56.679682817836351</v>
      </c>
      <c r="E34" s="57">
        <v>55.31842960901988</v>
      </c>
      <c r="F34" s="57">
        <v>54.683488808994177</v>
      </c>
      <c r="G34" s="57">
        <v>54.112542526110438</v>
      </c>
      <c r="H34" s="57">
        <v>55.13599403185848</v>
      </c>
      <c r="I34" s="57">
        <v>56.852718690683488</v>
      </c>
      <c r="J34" s="39">
        <v>51.205054067800361</v>
      </c>
      <c r="K34" s="7"/>
      <c r="L34" s="35"/>
      <c r="M34" s="41" t="s">
        <v>38</v>
      </c>
      <c r="N34" s="42" t="s">
        <v>23</v>
      </c>
      <c r="O34" s="29">
        <v>335737</v>
      </c>
      <c r="P34" s="29">
        <v>341973</v>
      </c>
      <c r="Q34" s="29">
        <v>354238</v>
      </c>
      <c r="R34" s="29">
        <v>363922</v>
      </c>
      <c r="S34" s="29">
        <v>375448</v>
      </c>
      <c r="T34" s="29">
        <v>406149</v>
      </c>
      <c r="U34" s="40">
        <v>370487</v>
      </c>
    </row>
    <row r="35" spans="1:21" x14ac:dyDescent="0.25">
      <c r="A35" s="38"/>
      <c r="B35" s="41"/>
      <c r="C35" s="56" t="s">
        <v>24</v>
      </c>
      <c r="D35" s="27">
        <v>0.8261574459189448</v>
      </c>
      <c r="E35" s="27">
        <v>0.98201916172686488</v>
      </c>
      <c r="F35" s="27">
        <v>1.204810710520128</v>
      </c>
      <c r="G35" s="27">
        <v>0.63660256200961751</v>
      </c>
      <c r="H35" s="27">
        <v>0.61783879024176025</v>
      </c>
      <c r="I35" s="27">
        <v>0.7500622092121525</v>
      </c>
      <c r="J35" s="39">
        <v>0.70002045461600404</v>
      </c>
      <c r="K35" s="7"/>
      <c r="L35" s="38"/>
      <c r="M35" s="41"/>
      <c r="N35" s="43" t="s">
        <v>24</v>
      </c>
      <c r="O35" s="44">
        <v>10467.530757953957</v>
      </c>
      <c r="P35" s="44">
        <v>12088.334764284653</v>
      </c>
      <c r="Q35" s="44">
        <v>27836.898483970195</v>
      </c>
      <c r="R35" s="44">
        <v>19089.492237824968</v>
      </c>
      <c r="S35" s="44">
        <v>11073.789868846616</v>
      </c>
      <c r="T35" s="44">
        <v>12938.74648139471</v>
      </c>
      <c r="U35" s="40">
        <v>22776.965927591555</v>
      </c>
    </row>
    <row r="36" spans="1:21" x14ac:dyDescent="0.25">
      <c r="A36" s="35"/>
      <c r="B36" s="41" t="s">
        <v>39</v>
      </c>
      <c r="C36" s="55" t="s">
        <v>23</v>
      </c>
      <c r="D36" s="57">
        <v>60.200377737118572</v>
      </c>
      <c r="E36" s="57">
        <v>60.874649534356195</v>
      </c>
      <c r="F36" s="57">
        <v>60.747564870786363</v>
      </c>
      <c r="G36" s="57">
        <v>60.731050404001543</v>
      </c>
      <c r="H36" s="57">
        <v>60.737659951775257</v>
      </c>
      <c r="I36" s="57">
        <v>64.692876473999618</v>
      </c>
      <c r="J36" s="39">
        <v>60.919716646989372</v>
      </c>
      <c r="K36" s="7"/>
      <c r="L36" s="35"/>
      <c r="M36" s="41" t="s">
        <v>39</v>
      </c>
      <c r="N36" s="42" t="s">
        <v>23</v>
      </c>
      <c r="O36" s="29">
        <v>40799</v>
      </c>
      <c r="P36" s="29">
        <v>43207</v>
      </c>
      <c r="Q36" s="29">
        <v>46026</v>
      </c>
      <c r="R36" s="29">
        <v>47352</v>
      </c>
      <c r="S36" s="29">
        <v>47608</v>
      </c>
      <c r="T36" s="29">
        <v>53545</v>
      </c>
      <c r="U36" s="40">
        <v>51599</v>
      </c>
    </row>
    <row r="37" spans="1:21" x14ac:dyDescent="0.25">
      <c r="A37" s="38"/>
      <c r="B37" s="41"/>
      <c r="C37" s="56" t="s">
        <v>24</v>
      </c>
      <c r="D37" s="27">
        <v>1.4275256841924742</v>
      </c>
      <c r="E37" s="27">
        <v>1.8653595810969561</v>
      </c>
      <c r="F37" s="27">
        <v>1.2530245395584034</v>
      </c>
      <c r="G37" s="27">
        <v>0.84349924876661908</v>
      </c>
      <c r="H37" s="27">
        <v>1.2787431294102551</v>
      </c>
      <c r="I37" s="27">
        <v>0.88066705639372034</v>
      </c>
      <c r="J37" s="39">
        <v>1.0537355658961762</v>
      </c>
      <c r="K37" s="7"/>
      <c r="L37" s="38"/>
      <c r="M37" s="41"/>
      <c r="N37" s="43" t="s">
        <v>24</v>
      </c>
      <c r="O37" s="44">
        <v>1956.1229134134064</v>
      </c>
      <c r="P37" s="44">
        <v>2532.6387707008557</v>
      </c>
      <c r="Q37" s="44">
        <v>3487.7222439284992</v>
      </c>
      <c r="R37" s="44">
        <v>2825.7694880260665</v>
      </c>
      <c r="S37" s="44">
        <v>2417.292569522082</v>
      </c>
      <c r="T37" s="44">
        <v>2303.9437017758005</v>
      </c>
      <c r="U37" s="40">
        <v>2765.1152207838513</v>
      </c>
    </row>
    <row r="38" spans="1:21" x14ac:dyDescent="0.25">
      <c r="A38" s="35"/>
      <c r="B38" s="41" t="s">
        <v>40</v>
      </c>
      <c r="C38" s="55" t="s">
        <v>23</v>
      </c>
      <c r="D38" s="57">
        <v>57.868313838875018</v>
      </c>
      <c r="E38" s="57">
        <v>61.388018189042427</v>
      </c>
      <c r="F38" s="57">
        <v>58.882517994388195</v>
      </c>
      <c r="G38" s="57">
        <v>58.378823686049998</v>
      </c>
      <c r="H38" s="57">
        <v>60.405716096221497</v>
      </c>
      <c r="I38" s="57">
        <v>62.601033364040539</v>
      </c>
      <c r="J38" s="39">
        <v>55.874895485660289</v>
      </c>
      <c r="K38" s="7"/>
      <c r="L38" s="35"/>
      <c r="M38" s="41" t="s">
        <v>40</v>
      </c>
      <c r="N38" s="42" t="s">
        <v>23</v>
      </c>
      <c r="O38" s="29">
        <v>66048</v>
      </c>
      <c r="P38" s="29">
        <v>69525</v>
      </c>
      <c r="Q38" s="29">
        <v>72399</v>
      </c>
      <c r="R38" s="29">
        <v>70155</v>
      </c>
      <c r="S38" s="29">
        <v>74354</v>
      </c>
      <c r="T38" s="29">
        <v>78148</v>
      </c>
      <c r="U38" s="40">
        <v>82197</v>
      </c>
    </row>
    <row r="39" spans="1:21" x14ac:dyDescent="0.25">
      <c r="A39" s="38"/>
      <c r="B39" s="41"/>
      <c r="C39" s="56" t="s">
        <v>24</v>
      </c>
      <c r="D39" s="27">
        <v>1.8673213278997445</v>
      </c>
      <c r="E39" s="27">
        <v>5.8484387608243491</v>
      </c>
      <c r="F39" s="27">
        <v>1.0700140540948957</v>
      </c>
      <c r="G39" s="27">
        <v>0.85665595330010957</v>
      </c>
      <c r="H39" s="27">
        <v>1.2871511853489641</v>
      </c>
      <c r="I39" s="27">
        <v>0.95929150127332519</v>
      </c>
      <c r="J39" s="39">
        <v>0.82390224176041948</v>
      </c>
      <c r="K39" s="7"/>
      <c r="L39" s="38"/>
      <c r="M39" s="41"/>
      <c r="N39" s="43" t="s">
        <v>24</v>
      </c>
      <c r="O39" s="44">
        <v>3212.8752569414628</v>
      </c>
      <c r="P39" s="44">
        <v>21658.690978077091</v>
      </c>
      <c r="Q39" s="44">
        <v>6867.3003146149867</v>
      </c>
      <c r="R39" s="44">
        <v>4817.522091433445</v>
      </c>
      <c r="S39" s="44">
        <v>4250.1964366367847</v>
      </c>
      <c r="T39" s="44">
        <v>2812.7507710424679</v>
      </c>
      <c r="U39" s="40">
        <v>2422.953569509742</v>
      </c>
    </row>
    <row r="40" spans="1:21" x14ac:dyDescent="0.25">
      <c r="A40" s="35"/>
      <c r="B40" s="37" t="s">
        <v>20</v>
      </c>
      <c r="C40" s="55" t="s">
        <v>23</v>
      </c>
      <c r="D40" s="57">
        <f>+'1'!J8</f>
        <v>57.304730710196317</v>
      </c>
      <c r="E40" s="57">
        <f>+'1'!K8</f>
        <v>55.744116744733482</v>
      </c>
      <c r="F40" s="57">
        <f>+'1'!L8</f>
        <v>55.947301583888319</v>
      </c>
      <c r="G40" s="57">
        <f>+'1'!M8</f>
        <v>57.282019474385201</v>
      </c>
      <c r="H40" s="57">
        <f>+'1'!N8</f>
        <v>58.339923097753278</v>
      </c>
      <c r="I40" s="57">
        <f>+'1'!O8</f>
        <v>59.447999373589475</v>
      </c>
      <c r="J40" s="39">
        <f>+'1'!P8</f>
        <v>55.287835975163446</v>
      </c>
      <c r="K40" s="7"/>
      <c r="L40" s="35"/>
      <c r="M40" s="37" t="s">
        <v>20</v>
      </c>
      <c r="N40" s="42" t="s">
        <v>23</v>
      </c>
      <c r="O40" s="29">
        <f>+'1'!AB8</f>
        <v>7097682</v>
      </c>
      <c r="P40" s="29">
        <f>+'1'!AC8</f>
        <v>7233511</v>
      </c>
      <c r="Q40" s="29">
        <f>+'1'!AD8</f>
        <v>7493087</v>
      </c>
      <c r="R40" s="29">
        <f>+'1'!AE8</f>
        <v>7828780</v>
      </c>
      <c r="S40" s="29">
        <f>+'1'!AF8</f>
        <v>8154454</v>
      </c>
      <c r="T40" s="29">
        <f>+'1'!AG8</f>
        <v>8548828</v>
      </c>
      <c r="U40" s="33">
        <f>+'1'!AH8</f>
        <v>8765004</v>
      </c>
    </row>
    <row r="41" spans="1:21" x14ac:dyDescent="0.25">
      <c r="A41" s="38"/>
      <c r="B41" s="48"/>
      <c r="C41" s="56" t="s">
        <v>24</v>
      </c>
      <c r="D41" s="57">
        <f>+'1'!J9</f>
        <v>0.19705062099972431</v>
      </c>
      <c r="E41" s="57">
        <f>+'1'!K9</f>
        <v>0.25234770210171481</v>
      </c>
      <c r="F41" s="57">
        <f>+'1'!L9</f>
        <v>0.33466511418649708</v>
      </c>
      <c r="G41" s="57">
        <f>+'1'!M9</f>
        <v>0.26567858148387896</v>
      </c>
      <c r="H41" s="57">
        <f>+'1'!N9</f>
        <v>0.18500545632898513</v>
      </c>
      <c r="I41" s="57">
        <f>+'1'!O9</f>
        <v>0.24027513448044674</v>
      </c>
      <c r="J41" s="39">
        <f>+'1'!P9</f>
        <v>0.22710282258799297</v>
      </c>
      <c r="K41" s="7"/>
      <c r="L41" s="38"/>
      <c r="M41" s="48"/>
      <c r="N41" s="43" t="s">
        <v>24</v>
      </c>
      <c r="O41" s="29">
        <f>+'1'!AB9</f>
        <v>64638.965921641153</v>
      </c>
      <c r="P41" s="29">
        <f>+'1'!AC9</f>
        <v>81555.149873698945</v>
      </c>
      <c r="Q41" s="29">
        <f>+'1'!AD9</f>
        <v>210525.0200939007</v>
      </c>
      <c r="R41" s="29">
        <f>+'1'!AE9</f>
        <v>146319.35501520225</v>
      </c>
      <c r="S41" s="29">
        <f>+'1'!AF9</f>
        <v>86279.461734243014</v>
      </c>
      <c r="T41" s="29">
        <f>+'1'!AG9</f>
        <v>96224.643964298404</v>
      </c>
      <c r="U41" s="33">
        <f>+'1'!AH9</f>
        <v>121762.81773337071</v>
      </c>
    </row>
    <row r="42" spans="1:21" x14ac:dyDescent="0.25">
      <c r="A42" s="49"/>
      <c r="B42" s="50"/>
      <c r="C42" s="58"/>
      <c r="D42" s="51"/>
      <c r="E42" s="51"/>
      <c r="F42" s="51"/>
      <c r="G42" s="51"/>
      <c r="H42" s="51"/>
      <c r="I42" s="51"/>
      <c r="J42" s="59"/>
      <c r="K42" s="7"/>
      <c r="L42" s="49"/>
      <c r="M42" s="50"/>
      <c r="N42" s="50"/>
      <c r="O42" s="51"/>
      <c r="P42" s="51"/>
      <c r="Q42" s="51"/>
      <c r="R42" s="51"/>
      <c r="S42" s="51"/>
      <c r="T42" s="51"/>
      <c r="U42" s="52"/>
    </row>
    <row r="43" spans="1:21" x14ac:dyDescent="0.25">
      <c r="A43" s="174" t="s">
        <v>8</v>
      </c>
      <c r="B43" s="174"/>
      <c r="C43" s="174"/>
      <c r="D43" s="174"/>
      <c r="E43" s="174"/>
      <c r="F43" s="174"/>
      <c r="G43" s="174"/>
      <c r="H43" s="174"/>
      <c r="I43" s="174"/>
      <c r="J43" s="174"/>
      <c r="L43" s="174" t="s">
        <v>8</v>
      </c>
      <c r="M43" s="174"/>
      <c r="N43" s="174"/>
      <c r="O43" s="174"/>
      <c r="P43" s="174"/>
      <c r="Q43" s="174"/>
      <c r="R43" s="174"/>
      <c r="S43" s="174"/>
      <c r="T43" s="174"/>
      <c r="U43" s="174"/>
    </row>
    <row r="44" spans="1:21" ht="27" customHeight="1" x14ac:dyDescent="0.25">
      <c r="A44" s="174" t="s">
        <v>43</v>
      </c>
      <c r="B44" s="174"/>
      <c r="C44" s="174"/>
      <c r="D44" s="174"/>
      <c r="E44" s="174"/>
      <c r="F44" s="174"/>
      <c r="G44" s="174"/>
      <c r="H44" s="174"/>
      <c r="I44" s="174"/>
      <c r="J44" s="174"/>
      <c r="L44" s="174" t="s">
        <v>43</v>
      </c>
      <c r="M44" s="174"/>
      <c r="N44" s="174"/>
      <c r="O44" s="174"/>
      <c r="P44" s="174"/>
      <c r="Q44" s="174"/>
      <c r="R44" s="174"/>
      <c r="S44" s="174"/>
      <c r="T44" s="174"/>
      <c r="U44" s="174"/>
    </row>
    <row r="45" spans="1:21" ht="53.25" customHeight="1" x14ac:dyDescent="0.25">
      <c r="A45" s="172" t="s">
        <v>9</v>
      </c>
      <c r="B45" s="172"/>
      <c r="C45" s="172"/>
      <c r="D45" s="172"/>
      <c r="E45" s="172"/>
      <c r="F45" s="172"/>
      <c r="G45" s="172"/>
      <c r="H45" s="172"/>
      <c r="I45" s="172"/>
      <c r="J45" s="172"/>
      <c r="L45" s="172" t="s">
        <v>9</v>
      </c>
      <c r="M45" s="172"/>
      <c r="N45" s="172"/>
      <c r="O45" s="172"/>
      <c r="P45" s="172"/>
      <c r="Q45" s="172"/>
      <c r="R45" s="172"/>
      <c r="S45" s="172"/>
      <c r="T45" s="172"/>
      <c r="U45" s="172"/>
    </row>
    <row r="46" spans="1:21" ht="54" customHeight="1" x14ac:dyDescent="0.25">
      <c r="A46" s="172" t="s">
        <v>10</v>
      </c>
      <c r="B46" s="172"/>
      <c r="C46" s="172"/>
      <c r="D46" s="172"/>
      <c r="E46" s="172"/>
      <c r="F46" s="172"/>
      <c r="G46" s="172"/>
      <c r="H46" s="172"/>
      <c r="I46" s="172"/>
      <c r="J46" s="172"/>
      <c r="L46" s="172" t="s">
        <v>10</v>
      </c>
      <c r="M46" s="172"/>
      <c r="N46" s="172"/>
      <c r="O46" s="172"/>
      <c r="P46" s="172"/>
      <c r="Q46" s="172"/>
      <c r="R46" s="172"/>
      <c r="S46" s="172"/>
      <c r="T46" s="172"/>
      <c r="U46" s="172"/>
    </row>
    <row r="47" spans="1:21" x14ac:dyDescent="0.25">
      <c r="A47" s="174" t="s">
        <v>11</v>
      </c>
      <c r="B47" s="174"/>
      <c r="C47" s="174"/>
      <c r="D47" s="174"/>
      <c r="E47" s="174"/>
      <c r="F47" s="174"/>
      <c r="G47" s="174"/>
      <c r="H47" s="174"/>
      <c r="I47" s="174"/>
      <c r="J47" s="7"/>
      <c r="L47" s="174" t="s">
        <v>11</v>
      </c>
      <c r="M47" s="174"/>
      <c r="N47" s="174"/>
      <c r="O47" s="174"/>
      <c r="P47" s="174"/>
      <c r="Q47" s="174"/>
      <c r="R47" s="174"/>
      <c r="S47" s="174"/>
      <c r="T47" s="174"/>
      <c r="U47" s="7"/>
    </row>
  </sheetData>
  <mergeCells count="11">
    <mergeCell ref="L47:T47"/>
    <mergeCell ref="L8:L9"/>
    <mergeCell ref="A43:J43"/>
    <mergeCell ref="A44:J44"/>
    <mergeCell ref="A45:J45"/>
    <mergeCell ref="A46:J46"/>
    <mergeCell ref="A47:I47"/>
    <mergeCell ref="L43:U43"/>
    <mergeCell ref="L44:U44"/>
    <mergeCell ref="L45:U45"/>
    <mergeCell ref="L46:U46"/>
  </mergeCells>
  <hyperlinks>
    <hyperlink ref="A1" location="Indice!A1" display="Indice" xr:uid="{F2563BB2-01A8-4EDF-9042-B8ED5634CD01}"/>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F9611-6AE6-490A-B0DE-7429731A0CB7}">
  <dimension ref="A1:W22"/>
  <sheetViews>
    <sheetView workbookViewId="0"/>
  </sheetViews>
  <sheetFormatPr baseColWidth="10" defaultRowHeight="15" x14ac:dyDescent="0.25"/>
  <cols>
    <col min="1" max="1" width="18.85546875" customWidth="1"/>
    <col min="3" max="3" width="15" customWidth="1"/>
    <col min="14" max="14" width="24.5703125" customWidth="1"/>
    <col min="16" max="16" width="17.28515625" customWidth="1"/>
  </cols>
  <sheetData>
    <row r="1" spans="1:23" x14ac:dyDescent="0.25">
      <c r="A1" s="166" t="s">
        <v>278</v>
      </c>
    </row>
    <row r="3" spans="1:23" x14ac:dyDescent="0.25">
      <c r="A3" s="176" t="s">
        <v>159</v>
      </c>
      <c r="B3" s="176"/>
      <c r="C3" s="176"/>
      <c r="D3" s="176"/>
      <c r="E3" s="176"/>
      <c r="F3" s="176"/>
      <c r="G3" s="176"/>
      <c r="H3" s="176"/>
      <c r="I3" s="176"/>
      <c r="J3" s="176"/>
      <c r="N3" s="176" t="s">
        <v>160</v>
      </c>
      <c r="O3" s="176"/>
      <c r="P3" s="176"/>
      <c r="Q3" s="176"/>
      <c r="R3" s="176"/>
      <c r="S3" s="176"/>
      <c r="T3" s="176"/>
      <c r="U3" s="176"/>
      <c r="V3" s="176"/>
      <c r="W3" s="176"/>
    </row>
    <row r="4" spans="1:23" x14ac:dyDescent="0.25">
      <c r="A4" s="177" t="s">
        <v>156</v>
      </c>
      <c r="B4" s="177"/>
      <c r="C4" s="177"/>
      <c r="D4" s="177"/>
      <c r="E4" s="177"/>
      <c r="F4" s="177"/>
      <c r="G4" s="177"/>
      <c r="H4" s="177"/>
      <c r="I4" s="177"/>
      <c r="J4" s="177"/>
      <c r="N4" s="177" t="s">
        <v>17</v>
      </c>
      <c r="O4" s="177"/>
      <c r="P4" s="177"/>
      <c r="Q4" s="177"/>
      <c r="R4" s="177"/>
      <c r="S4" s="177"/>
      <c r="T4" s="177"/>
      <c r="U4" s="177"/>
      <c r="V4" s="177"/>
      <c r="W4" s="177"/>
    </row>
    <row r="6" spans="1:23" x14ac:dyDescent="0.25">
      <c r="A6" s="101"/>
      <c r="B6" s="102"/>
      <c r="C6" s="102"/>
      <c r="D6" s="102"/>
      <c r="E6" s="102"/>
      <c r="F6" s="103"/>
      <c r="G6" s="103"/>
      <c r="H6" s="103"/>
      <c r="I6" s="103"/>
      <c r="J6" s="103"/>
      <c r="N6" s="101"/>
      <c r="O6" s="102"/>
      <c r="P6" s="102"/>
      <c r="Q6" s="102"/>
      <c r="R6" s="102"/>
      <c r="S6" s="103"/>
      <c r="T6" s="103"/>
      <c r="U6" s="103"/>
      <c r="V6" s="103"/>
      <c r="W6" s="103"/>
    </row>
    <row r="7" spans="1:23" x14ac:dyDescent="0.25">
      <c r="A7" s="104"/>
      <c r="B7" s="105"/>
      <c r="C7" s="106"/>
      <c r="D7" s="113">
        <v>2006</v>
      </c>
      <c r="E7" s="113">
        <v>2009</v>
      </c>
      <c r="F7" s="113">
        <v>2011</v>
      </c>
      <c r="G7" s="113">
        <v>2013</v>
      </c>
      <c r="H7" s="113">
        <v>2015</v>
      </c>
      <c r="I7" s="113">
        <v>2017</v>
      </c>
      <c r="J7" s="114">
        <v>2020</v>
      </c>
      <c r="N7" s="104"/>
      <c r="O7" s="105"/>
      <c r="P7" s="106"/>
      <c r="Q7" s="113">
        <v>2006</v>
      </c>
      <c r="R7" s="113">
        <v>2009</v>
      </c>
      <c r="S7" s="113">
        <v>2011</v>
      </c>
      <c r="T7" s="113">
        <v>2013</v>
      </c>
      <c r="U7" s="113">
        <v>2015</v>
      </c>
      <c r="V7" s="113">
        <v>2017</v>
      </c>
      <c r="W7" s="114">
        <v>2020</v>
      </c>
    </row>
    <row r="8" spans="1:23" x14ac:dyDescent="0.25">
      <c r="A8" s="104"/>
      <c r="B8" s="105"/>
      <c r="C8" s="115"/>
      <c r="D8" s="37"/>
      <c r="E8" s="37"/>
      <c r="F8" s="37"/>
      <c r="G8" s="37"/>
      <c r="H8" s="37"/>
      <c r="I8" s="37"/>
      <c r="J8" s="107"/>
      <c r="N8" s="104"/>
      <c r="O8" s="105"/>
      <c r="P8" s="115"/>
      <c r="Q8" s="37"/>
      <c r="R8" s="37"/>
      <c r="S8" s="37"/>
      <c r="T8" s="37"/>
      <c r="U8" s="37"/>
      <c r="V8" s="37"/>
      <c r="W8" s="107"/>
    </row>
    <row r="9" spans="1:23" x14ac:dyDescent="0.25">
      <c r="A9" s="110" t="s">
        <v>157</v>
      </c>
      <c r="B9" s="45" t="s">
        <v>153</v>
      </c>
      <c r="C9" s="116" t="s">
        <v>6</v>
      </c>
      <c r="D9" s="111">
        <v>53.111585254052265</v>
      </c>
      <c r="E9" s="111">
        <v>50.041756969275554</v>
      </c>
      <c r="F9" s="111">
        <v>51.623811814965237</v>
      </c>
      <c r="G9" s="111">
        <v>53.250280729293983</v>
      </c>
      <c r="H9" s="111">
        <v>53.987215868949242</v>
      </c>
      <c r="I9" s="111">
        <v>54.773730757243257</v>
      </c>
      <c r="J9" s="112">
        <v>48.338249627650939</v>
      </c>
      <c r="N9" s="110" t="s">
        <v>158</v>
      </c>
      <c r="O9" s="45" t="s">
        <v>153</v>
      </c>
      <c r="P9" s="116" t="s">
        <v>6</v>
      </c>
      <c r="Q9" s="122">
        <v>6578325</v>
      </c>
      <c r="R9" s="122">
        <v>6493557</v>
      </c>
      <c r="S9" s="122">
        <v>6914037</v>
      </c>
      <c r="T9" s="122">
        <v>7277759</v>
      </c>
      <c r="U9" s="122">
        <v>7546055</v>
      </c>
      <c r="V9" s="122">
        <v>7876652</v>
      </c>
      <c r="W9" s="123">
        <v>7663258</v>
      </c>
    </row>
    <row r="10" spans="1:23" x14ac:dyDescent="0.25">
      <c r="A10" s="108"/>
      <c r="B10" s="45"/>
      <c r="C10" s="116" t="s">
        <v>24</v>
      </c>
      <c r="D10" s="111">
        <v>0.1994585190849664</v>
      </c>
      <c r="E10" s="111">
        <v>0.24653658174110443</v>
      </c>
      <c r="F10" s="111">
        <v>0.33802192696646571</v>
      </c>
      <c r="G10" s="111">
        <v>0.27652102984721033</v>
      </c>
      <c r="H10" s="111">
        <v>0.19047962129063253</v>
      </c>
      <c r="I10" s="111">
        <v>0.25181663744590349</v>
      </c>
      <c r="J10" s="112">
        <v>0.22567493391169621</v>
      </c>
      <c r="N10" s="108"/>
      <c r="O10" s="45"/>
      <c r="P10" s="116" t="s">
        <v>24</v>
      </c>
      <c r="Q10" s="122">
        <v>62055.857953104802</v>
      </c>
      <c r="R10" s="122">
        <v>74579.280642775353</v>
      </c>
      <c r="S10" s="122">
        <v>191430.80814038674</v>
      </c>
      <c r="T10" s="122">
        <v>137520.13675052667</v>
      </c>
      <c r="U10" s="122">
        <v>80810.362438501106</v>
      </c>
      <c r="V10" s="122">
        <v>91692.870121674801</v>
      </c>
      <c r="W10" s="123">
        <v>104542.17132235787</v>
      </c>
    </row>
    <row r="11" spans="1:23" x14ac:dyDescent="0.25">
      <c r="A11" s="109"/>
      <c r="B11" s="45" t="s">
        <v>154</v>
      </c>
      <c r="C11" s="116" t="s">
        <v>6</v>
      </c>
      <c r="D11" s="111">
        <v>4.1931454561440518</v>
      </c>
      <c r="E11" s="111">
        <v>5.7023597754579374</v>
      </c>
      <c r="F11" s="111">
        <v>4.3234897689230802</v>
      </c>
      <c r="G11" s="111">
        <v>4.0317387450912161</v>
      </c>
      <c r="H11" s="111">
        <v>4.3527072288040376</v>
      </c>
      <c r="I11" s="111">
        <v>4.674268616346227</v>
      </c>
      <c r="J11" s="112">
        <v>6.9495863475124962</v>
      </c>
      <c r="N11" s="109"/>
      <c r="O11" s="45" t="s">
        <v>154</v>
      </c>
      <c r="P11" s="116" t="s">
        <v>6</v>
      </c>
      <c r="Q11" s="122">
        <v>519357</v>
      </c>
      <c r="R11" s="122">
        <v>739954</v>
      </c>
      <c r="S11" s="122">
        <v>579050</v>
      </c>
      <c r="T11" s="122">
        <v>551021</v>
      </c>
      <c r="U11" s="122">
        <v>608399</v>
      </c>
      <c r="V11" s="122">
        <v>672176</v>
      </c>
      <c r="W11" s="123">
        <v>1101746</v>
      </c>
    </row>
    <row r="12" spans="1:23" x14ac:dyDescent="0.25">
      <c r="A12" s="109"/>
      <c r="B12" s="45"/>
      <c r="C12" s="116" t="s">
        <v>24</v>
      </c>
      <c r="D12" s="111">
        <v>8.9439454372564342E-2</v>
      </c>
      <c r="E12" s="111">
        <v>0.11245061212391801</v>
      </c>
      <c r="F12" s="111">
        <v>0.18422548294162255</v>
      </c>
      <c r="G12" s="111">
        <v>0.10387227009980113</v>
      </c>
      <c r="H12" s="111">
        <v>7.5964330325235974E-2</v>
      </c>
      <c r="I12" s="111">
        <v>8.312099370757059E-2</v>
      </c>
      <c r="J12" s="112">
        <v>0.12580295392479743</v>
      </c>
      <c r="N12" s="109"/>
      <c r="O12" s="45"/>
      <c r="P12" s="116" t="s">
        <v>24</v>
      </c>
      <c r="Q12" s="122">
        <v>11358.5400932102</v>
      </c>
      <c r="R12" s="122">
        <v>16323.039918046277</v>
      </c>
      <c r="S12" s="122">
        <v>31322.772493663895</v>
      </c>
      <c r="T12" s="122">
        <v>17084.589316590733</v>
      </c>
      <c r="U12" s="122">
        <v>12202.382674738672</v>
      </c>
      <c r="V12" s="122">
        <v>13094.08357279978</v>
      </c>
      <c r="W12" s="123">
        <v>26668.511337888936</v>
      </c>
    </row>
    <row r="13" spans="1:23" x14ac:dyDescent="0.25">
      <c r="A13" s="109"/>
      <c r="B13" s="45" t="s">
        <v>155</v>
      </c>
      <c r="C13" s="116" t="s">
        <v>6</v>
      </c>
      <c r="D13" s="111">
        <v>42.695269289803683</v>
      </c>
      <c r="E13" s="111">
        <v>44.255883255266518</v>
      </c>
      <c r="F13" s="111">
        <v>44.052698416111681</v>
      </c>
      <c r="G13" s="111">
        <v>42.717980525614799</v>
      </c>
      <c r="H13" s="111">
        <v>41.660076902246715</v>
      </c>
      <c r="I13" s="111">
        <v>40.552000626410518</v>
      </c>
      <c r="J13" s="112">
        <v>44.712164024836561</v>
      </c>
      <c r="N13" s="109"/>
      <c r="O13" s="45" t="s">
        <v>155</v>
      </c>
      <c r="P13" s="116" t="s">
        <v>6</v>
      </c>
      <c r="Q13" s="122">
        <v>5288175</v>
      </c>
      <c r="R13" s="122">
        <v>5742766</v>
      </c>
      <c r="S13" s="122">
        <v>5900029</v>
      </c>
      <c r="T13" s="122">
        <v>5838301</v>
      </c>
      <c r="U13" s="122">
        <v>5823031</v>
      </c>
      <c r="V13" s="122">
        <v>5831518</v>
      </c>
      <c r="W13" s="123">
        <v>7088400</v>
      </c>
    </row>
    <row r="14" spans="1:23" x14ac:dyDescent="0.25">
      <c r="A14" s="109"/>
      <c r="B14" s="45"/>
      <c r="C14" s="116" t="s">
        <v>24</v>
      </c>
      <c r="D14" s="111">
        <v>0.19705062099972426</v>
      </c>
      <c r="E14" s="111">
        <v>0.25234770210171481</v>
      </c>
      <c r="F14" s="111">
        <v>0.33466511418649714</v>
      </c>
      <c r="G14" s="111">
        <v>0.26567858148387896</v>
      </c>
      <c r="H14" s="111">
        <v>0.1850054563289851</v>
      </c>
      <c r="I14" s="111">
        <v>0.24027513448044674</v>
      </c>
      <c r="J14" s="112">
        <v>0.22710282258799294</v>
      </c>
      <c r="N14" s="109"/>
      <c r="O14" s="45"/>
      <c r="P14" s="116" t="s">
        <v>24</v>
      </c>
      <c r="Q14" s="122">
        <v>46883.708940870463</v>
      </c>
      <c r="R14" s="122">
        <v>56338.127928826179</v>
      </c>
      <c r="S14" s="122">
        <v>159834.96019403904</v>
      </c>
      <c r="T14" s="122">
        <v>101768.89670646965</v>
      </c>
      <c r="U14" s="122">
        <v>56126.152417163801</v>
      </c>
      <c r="V14" s="122">
        <v>55150.537862522237</v>
      </c>
      <c r="W14" s="123">
        <v>81367.047674004425</v>
      </c>
    </row>
    <row r="15" spans="1:23" x14ac:dyDescent="0.25">
      <c r="A15" s="109"/>
      <c r="B15" s="45" t="s">
        <v>20</v>
      </c>
      <c r="C15" s="116" t="s">
        <v>6</v>
      </c>
      <c r="D15" s="111">
        <v>100</v>
      </c>
      <c r="E15" s="111">
        <v>100</v>
      </c>
      <c r="F15" s="111">
        <v>100</v>
      </c>
      <c r="G15" s="111">
        <v>100</v>
      </c>
      <c r="H15" s="111">
        <v>100</v>
      </c>
      <c r="I15" s="111">
        <v>100</v>
      </c>
      <c r="J15" s="112">
        <v>100</v>
      </c>
      <c r="N15" s="109"/>
      <c r="O15" s="45" t="s">
        <v>20</v>
      </c>
      <c r="P15" s="116" t="s">
        <v>6</v>
      </c>
      <c r="Q15" s="122">
        <v>12385857</v>
      </c>
      <c r="R15" s="122">
        <v>12976277</v>
      </c>
      <c r="S15" s="122">
        <v>13393116</v>
      </c>
      <c r="T15" s="122">
        <v>13667081</v>
      </c>
      <c r="U15" s="122">
        <v>13977485</v>
      </c>
      <c r="V15" s="122">
        <v>14380346</v>
      </c>
      <c r="W15" s="123">
        <v>15853404</v>
      </c>
    </row>
    <row r="16" spans="1:23" x14ac:dyDescent="0.25">
      <c r="A16" s="109"/>
      <c r="B16" s="117"/>
      <c r="C16" s="116" t="s">
        <v>24</v>
      </c>
      <c r="D16" s="111">
        <v>0</v>
      </c>
      <c r="E16" s="111">
        <v>0</v>
      </c>
      <c r="F16" s="111">
        <v>0</v>
      </c>
      <c r="G16" s="111">
        <v>0</v>
      </c>
      <c r="H16" s="111">
        <v>0</v>
      </c>
      <c r="I16" s="111">
        <v>0</v>
      </c>
      <c r="J16" s="112">
        <v>0</v>
      </c>
      <c r="N16" s="109"/>
      <c r="O16" s="117"/>
      <c r="P16" s="116" t="s">
        <v>24</v>
      </c>
      <c r="Q16" s="122">
        <v>100024.1811556864</v>
      </c>
      <c r="R16" s="122">
        <v>121479.38204462147</v>
      </c>
      <c r="S16" s="122">
        <v>359248.93106655683</v>
      </c>
      <c r="T16" s="122">
        <v>237133.0708540515</v>
      </c>
      <c r="U16" s="122">
        <v>132552.5328185565</v>
      </c>
      <c r="V16" s="122">
        <v>134623.22486423579</v>
      </c>
      <c r="W16" s="123">
        <v>190735.00494736678</v>
      </c>
    </row>
    <row r="17" spans="1:23" x14ac:dyDescent="0.25">
      <c r="A17" s="118"/>
      <c r="B17" s="119"/>
      <c r="C17" s="119"/>
      <c r="D17" s="120"/>
      <c r="E17" s="120"/>
      <c r="F17" s="120"/>
      <c r="G17" s="120"/>
      <c r="H17" s="120"/>
      <c r="I17" s="120"/>
      <c r="J17" s="121"/>
      <c r="N17" s="118"/>
      <c r="O17" s="119"/>
      <c r="P17" s="119"/>
      <c r="Q17" s="120"/>
      <c r="R17" s="120"/>
      <c r="S17" s="120"/>
      <c r="T17" s="120"/>
      <c r="U17" s="120"/>
      <c r="V17" s="120"/>
      <c r="W17" s="121"/>
    </row>
    <row r="18" spans="1:23" x14ac:dyDescent="0.25">
      <c r="A18" s="6" t="s">
        <v>8</v>
      </c>
      <c r="B18" s="6"/>
      <c r="C18" s="6"/>
      <c r="D18" s="6"/>
      <c r="E18" s="6"/>
      <c r="F18" s="6"/>
      <c r="G18" s="6"/>
      <c r="H18" s="6"/>
      <c r="I18" s="6"/>
      <c r="N18" s="6" t="s">
        <v>8</v>
      </c>
      <c r="O18" s="6"/>
      <c r="P18" s="6"/>
      <c r="Q18" s="6"/>
      <c r="R18" s="6"/>
      <c r="S18" s="6"/>
      <c r="T18" s="6"/>
      <c r="U18" s="6"/>
      <c r="V18" s="6"/>
    </row>
    <row r="19" spans="1:23" ht="54.75" customHeight="1" x14ac:dyDescent="0.25">
      <c r="A19" s="172" t="s">
        <v>15</v>
      </c>
      <c r="B19" s="172"/>
      <c r="C19" s="172"/>
      <c r="D19" s="172"/>
      <c r="E19" s="172"/>
      <c r="F19" s="172"/>
      <c r="G19" s="172"/>
      <c r="H19" s="172"/>
      <c r="I19" s="172"/>
      <c r="J19" s="172"/>
      <c r="K19" s="6"/>
      <c r="L19" s="6"/>
      <c r="M19" s="6"/>
      <c r="N19" s="172" t="s">
        <v>15</v>
      </c>
      <c r="O19" s="172"/>
      <c r="P19" s="172"/>
      <c r="Q19" s="172"/>
      <c r="R19" s="172"/>
      <c r="S19" s="172"/>
      <c r="T19" s="172"/>
      <c r="U19" s="172"/>
      <c r="V19" s="172"/>
      <c r="W19" s="172"/>
    </row>
    <row r="20" spans="1:23" ht="64.5" customHeight="1" x14ac:dyDescent="0.25">
      <c r="A20" s="172" t="s">
        <v>16</v>
      </c>
      <c r="B20" s="172"/>
      <c r="C20" s="172"/>
      <c r="D20" s="172"/>
      <c r="E20" s="172"/>
      <c r="F20" s="172"/>
      <c r="G20" s="172"/>
      <c r="H20" s="172"/>
      <c r="I20" s="172"/>
      <c r="J20" s="172"/>
      <c r="K20" s="6"/>
      <c r="L20" s="6"/>
      <c r="M20" s="6"/>
      <c r="N20" s="172" t="s">
        <v>16</v>
      </c>
      <c r="O20" s="172"/>
      <c r="P20" s="172"/>
      <c r="Q20" s="172"/>
      <c r="R20" s="172"/>
      <c r="S20" s="172"/>
      <c r="T20" s="172"/>
      <c r="U20" s="172"/>
      <c r="V20" s="172"/>
      <c r="W20" s="172"/>
    </row>
    <row r="21" spans="1:23" ht="15" customHeight="1" x14ac:dyDescent="0.25">
      <c r="A21" s="172" t="s">
        <v>163</v>
      </c>
      <c r="B21" s="172"/>
      <c r="C21" s="172"/>
      <c r="D21" s="172"/>
      <c r="E21" s="172"/>
      <c r="F21" s="172"/>
      <c r="G21" s="172"/>
      <c r="H21" s="172"/>
      <c r="I21" s="172"/>
      <c r="J21" s="172"/>
      <c r="N21" s="172" t="s">
        <v>163</v>
      </c>
      <c r="O21" s="172"/>
      <c r="P21" s="172"/>
      <c r="Q21" s="172"/>
      <c r="R21" s="172"/>
      <c r="S21" s="172"/>
      <c r="T21" s="172"/>
      <c r="U21" s="172"/>
      <c r="V21" s="172"/>
      <c r="W21" s="172"/>
    </row>
    <row r="22" spans="1:23" ht="15" customHeight="1" x14ac:dyDescent="0.25">
      <c r="A22" s="172" t="s">
        <v>11</v>
      </c>
      <c r="B22" s="172"/>
      <c r="C22" s="172"/>
      <c r="D22" s="172"/>
      <c r="E22" s="172"/>
      <c r="F22" s="172"/>
      <c r="G22" s="172"/>
      <c r="H22" s="172"/>
      <c r="I22" s="172"/>
      <c r="J22" s="172"/>
      <c r="K22" s="6"/>
      <c r="L22" s="6"/>
      <c r="M22" s="6"/>
      <c r="N22" s="172" t="s">
        <v>11</v>
      </c>
      <c r="O22" s="172"/>
      <c r="P22" s="172"/>
      <c r="Q22" s="172"/>
      <c r="R22" s="172"/>
      <c r="S22" s="172"/>
      <c r="T22" s="172"/>
      <c r="U22" s="172"/>
      <c r="V22" s="172"/>
      <c r="W22" s="172"/>
    </row>
  </sheetData>
  <mergeCells count="12">
    <mergeCell ref="N20:W20"/>
    <mergeCell ref="N21:W21"/>
    <mergeCell ref="N22:W22"/>
    <mergeCell ref="A20:J20"/>
    <mergeCell ref="A22:J22"/>
    <mergeCell ref="A21:J21"/>
    <mergeCell ref="A3:J3"/>
    <mergeCell ref="A4:J4"/>
    <mergeCell ref="N3:W3"/>
    <mergeCell ref="N4:W4"/>
    <mergeCell ref="A19:J19"/>
    <mergeCell ref="N19:W19"/>
  </mergeCells>
  <hyperlinks>
    <hyperlink ref="A1" location="Indice!A1" display="Indice" xr:uid="{420D8638-433B-4BE1-A238-861DA69C1504}"/>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0E582-FEE8-4FB1-BCE8-1DEC3F57C67A}">
  <dimension ref="A1:X28"/>
  <sheetViews>
    <sheetView workbookViewId="0"/>
  </sheetViews>
  <sheetFormatPr baseColWidth="10" defaultRowHeight="15" x14ac:dyDescent="0.25"/>
  <cols>
    <col min="2" max="2" width="15" customWidth="1"/>
    <col min="3" max="3" width="16.42578125" customWidth="1"/>
    <col min="16" max="16" width="14.85546875" customWidth="1"/>
    <col min="17" max="17" width="13.85546875" customWidth="1"/>
  </cols>
  <sheetData>
    <row r="1" spans="1:24" x14ac:dyDescent="0.25">
      <c r="A1" s="166" t="s">
        <v>278</v>
      </c>
    </row>
    <row r="3" spans="1:24" x14ac:dyDescent="0.25">
      <c r="A3" s="18" t="s">
        <v>161</v>
      </c>
      <c r="O3" s="18" t="s">
        <v>162</v>
      </c>
    </row>
    <row r="4" spans="1:24" x14ac:dyDescent="0.25">
      <c r="A4" s="17" t="s">
        <v>14</v>
      </c>
      <c r="O4" s="7" t="s">
        <v>17</v>
      </c>
    </row>
    <row r="6" spans="1:24" x14ac:dyDescent="0.25">
      <c r="A6" s="75"/>
      <c r="B6" s="76"/>
      <c r="C6" s="76"/>
      <c r="D6" s="77" t="s">
        <v>0</v>
      </c>
      <c r="E6" s="77" t="s">
        <v>1</v>
      </c>
      <c r="F6" s="77" t="s">
        <v>2</v>
      </c>
      <c r="G6" s="77" t="s">
        <v>3</v>
      </c>
      <c r="H6" s="77" t="s">
        <v>4</v>
      </c>
      <c r="I6" s="77" t="s">
        <v>5</v>
      </c>
      <c r="J6" s="81">
        <v>2020</v>
      </c>
      <c r="O6" s="75"/>
      <c r="P6" s="76"/>
      <c r="Q6" s="76"/>
      <c r="R6" s="77" t="s">
        <v>0</v>
      </c>
      <c r="S6" s="77" t="s">
        <v>1</v>
      </c>
      <c r="T6" s="77" t="s">
        <v>2</v>
      </c>
      <c r="U6" s="77" t="s">
        <v>3</v>
      </c>
      <c r="V6" s="77" t="s">
        <v>4</v>
      </c>
      <c r="W6" s="77" t="s">
        <v>5</v>
      </c>
      <c r="X6" s="81">
        <v>2020</v>
      </c>
    </row>
    <row r="7" spans="1:24" x14ac:dyDescent="0.25">
      <c r="A7" s="78"/>
      <c r="B7" s="18"/>
      <c r="C7" s="18"/>
      <c r="D7" s="74"/>
      <c r="E7" s="74"/>
      <c r="F7" s="74"/>
      <c r="G7" s="74"/>
      <c r="H7" s="74"/>
      <c r="I7" s="74"/>
      <c r="J7" s="80"/>
      <c r="O7" s="78"/>
      <c r="P7" s="18"/>
      <c r="Q7" s="18"/>
      <c r="R7" s="74"/>
      <c r="S7" s="74"/>
      <c r="T7" s="74"/>
      <c r="U7" s="74"/>
      <c r="V7" s="74"/>
      <c r="W7" s="74"/>
      <c r="X7" s="80"/>
    </row>
    <row r="8" spans="1:24" x14ac:dyDescent="0.25">
      <c r="A8" s="19" t="s">
        <v>153</v>
      </c>
      <c r="B8" s="64" t="s">
        <v>44</v>
      </c>
      <c r="C8" s="7" t="s">
        <v>6</v>
      </c>
      <c r="D8" s="21">
        <v>3.1936853226315209</v>
      </c>
      <c r="E8" s="21">
        <v>2.6639020801696205</v>
      </c>
      <c r="F8" s="21">
        <v>2.6294912798412855</v>
      </c>
      <c r="G8" s="21">
        <v>2.0383335034864438</v>
      </c>
      <c r="H8" s="21">
        <v>1.7079520358650977</v>
      </c>
      <c r="I8" s="21">
        <v>1.430455477784216</v>
      </c>
      <c r="J8" s="22">
        <v>1.0706412337937727</v>
      </c>
      <c r="O8" s="173" t="s">
        <v>96</v>
      </c>
      <c r="P8" s="64" t="s">
        <v>44</v>
      </c>
      <c r="Q8" s="7" t="s">
        <v>6</v>
      </c>
      <c r="R8" s="82">
        <v>210091</v>
      </c>
      <c r="S8" s="82">
        <v>172982</v>
      </c>
      <c r="T8" s="82">
        <v>181804</v>
      </c>
      <c r="U8" s="82">
        <v>148345</v>
      </c>
      <c r="V8" s="82">
        <v>128883</v>
      </c>
      <c r="W8" s="82">
        <v>112672</v>
      </c>
      <c r="X8" s="83">
        <v>82046</v>
      </c>
    </row>
    <row r="9" spans="1:24" x14ac:dyDescent="0.25">
      <c r="A9" s="30"/>
      <c r="B9" s="64"/>
      <c r="C9" s="7" t="s">
        <v>41</v>
      </c>
      <c r="D9" s="21">
        <v>0.10752156090532408</v>
      </c>
      <c r="E9" s="21">
        <v>8.9629966581703635E-2</v>
      </c>
      <c r="F9" s="21">
        <v>0.19164589569197774</v>
      </c>
      <c r="G9" s="21">
        <v>8.4545329781680875E-2</v>
      </c>
      <c r="H9" s="21">
        <v>5.7588156469839773E-2</v>
      </c>
      <c r="I9" s="21">
        <v>5.7325226138624882E-2</v>
      </c>
      <c r="J9" s="22">
        <v>5.7362889265212491E-2</v>
      </c>
      <c r="O9" s="173"/>
      <c r="P9" s="64"/>
      <c r="Q9" s="7" t="s">
        <v>41</v>
      </c>
      <c r="R9" s="82">
        <v>7272.9883664676199</v>
      </c>
      <c r="S9" s="82">
        <v>6213.6135335094623</v>
      </c>
      <c r="T9" s="82">
        <v>15409.874134846597</v>
      </c>
      <c r="U9" s="82">
        <v>6391.3709842889939</v>
      </c>
      <c r="V9" s="82">
        <v>4531.2528789234302</v>
      </c>
      <c r="W9" s="82">
        <v>4617.6605655203948</v>
      </c>
      <c r="X9" s="83">
        <v>4454.5370315277933</v>
      </c>
    </row>
    <row r="10" spans="1:24" x14ac:dyDescent="0.25">
      <c r="A10" s="30"/>
      <c r="B10" s="64" t="s">
        <v>45</v>
      </c>
      <c r="C10" s="7" t="s">
        <v>6</v>
      </c>
      <c r="D10" s="21">
        <v>10.147248729729833</v>
      </c>
      <c r="E10" s="21">
        <v>10.025121824602449</v>
      </c>
      <c r="F10" s="21">
        <v>10.181548059404369</v>
      </c>
      <c r="G10" s="21">
        <v>9.592691926182221</v>
      </c>
      <c r="H10" s="21">
        <v>9.1354489199985949</v>
      </c>
      <c r="I10" s="21">
        <v>8.2578613349935992</v>
      </c>
      <c r="J10" s="22">
        <v>6.2759468622875545</v>
      </c>
      <c r="O10" s="30"/>
      <c r="P10" s="64" t="s">
        <v>45</v>
      </c>
      <c r="Q10" s="7" t="s">
        <v>6</v>
      </c>
      <c r="R10" s="82">
        <v>667519</v>
      </c>
      <c r="S10" s="82">
        <v>650987</v>
      </c>
      <c r="T10" s="82">
        <v>703956</v>
      </c>
      <c r="U10" s="82">
        <v>698133</v>
      </c>
      <c r="V10" s="82">
        <v>689366</v>
      </c>
      <c r="W10" s="82">
        <v>650443</v>
      </c>
      <c r="X10" s="83">
        <v>480942</v>
      </c>
    </row>
    <row r="11" spans="1:24" x14ac:dyDescent="0.25">
      <c r="A11" s="30"/>
      <c r="B11" s="64"/>
      <c r="C11" s="7" t="s">
        <v>41</v>
      </c>
      <c r="D11" s="21">
        <v>0.17907540586725945</v>
      </c>
      <c r="E11" s="21">
        <v>0.22680381537881936</v>
      </c>
      <c r="F11" s="21">
        <v>0.25944920775450919</v>
      </c>
      <c r="G11" s="21">
        <v>0.18104447543129337</v>
      </c>
      <c r="H11" s="21">
        <v>0.15590117121523894</v>
      </c>
      <c r="I11" s="21">
        <v>0.16214114449755071</v>
      </c>
      <c r="J11" s="22">
        <v>0.13227255919633923</v>
      </c>
      <c r="O11" s="30"/>
      <c r="P11" s="64"/>
      <c r="Q11" s="7" t="s">
        <v>41</v>
      </c>
      <c r="R11" s="82">
        <v>13311.110525685803</v>
      </c>
      <c r="S11" s="82">
        <v>16329.311231172902</v>
      </c>
      <c r="T11" s="82">
        <v>29743.222240278763</v>
      </c>
      <c r="U11" s="82">
        <v>18452.738886664203</v>
      </c>
      <c r="V11" s="82">
        <v>15502.160889730336</v>
      </c>
      <c r="W11" s="82">
        <v>15150.153415785011</v>
      </c>
      <c r="X11" s="83">
        <v>10637.347999894064</v>
      </c>
    </row>
    <row r="12" spans="1:24" x14ac:dyDescent="0.25">
      <c r="A12" s="30"/>
      <c r="B12" s="64" t="s">
        <v>46</v>
      </c>
      <c r="C12" s="7" t="s">
        <v>6</v>
      </c>
      <c r="D12" s="21">
        <v>24.080005168488938</v>
      </c>
      <c r="E12" s="21">
        <v>22.688859126053718</v>
      </c>
      <c r="F12" s="21">
        <v>23.159248352301269</v>
      </c>
      <c r="G12" s="21">
        <v>23.112801619289673</v>
      </c>
      <c r="H12" s="21">
        <v>23.545561223712259</v>
      </c>
      <c r="I12" s="21">
        <v>24.55406180189248</v>
      </c>
      <c r="J12" s="22">
        <v>26.281693765236664</v>
      </c>
      <c r="O12" s="30"/>
      <c r="P12" s="64" t="s">
        <v>46</v>
      </c>
      <c r="Q12" s="7" t="s">
        <v>6</v>
      </c>
      <c r="R12" s="82">
        <v>1584061</v>
      </c>
      <c r="S12" s="82">
        <v>1473314</v>
      </c>
      <c r="T12" s="82">
        <v>1601239</v>
      </c>
      <c r="U12" s="82">
        <v>1682094</v>
      </c>
      <c r="V12" s="82">
        <v>1776761</v>
      </c>
      <c r="W12" s="82">
        <v>1934038</v>
      </c>
      <c r="X12" s="83">
        <v>2014034</v>
      </c>
    </row>
    <row r="13" spans="1:24" x14ac:dyDescent="0.25">
      <c r="A13" s="30"/>
      <c r="B13" s="64"/>
      <c r="C13" s="7" t="s">
        <v>41</v>
      </c>
      <c r="D13" s="21">
        <v>0.30274743551845279</v>
      </c>
      <c r="E13" s="21">
        <v>0.3088471365813637</v>
      </c>
      <c r="F13" s="21">
        <v>0.37248626517717959</v>
      </c>
      <c r="G13" s="21">
        <v>0.3185834112862963</v>
      </c>
      <c r="H13" s="21">
        <v>0.28272604905148435</v>
      </c>
      <c r="I13" s="21">
        <v>0.38382119253190411</v>
      </c>
      <c r="J13" s="22">
        <v>0.45368789129417936</v>
      </c>
      <c r="O13" s="30"/>
      <c r="P13" s="64"/>
      <c r="Q13" s="7" t="s">
        <v>41</v>
      </c>
      <c r="R13" s="82">
        <v>28098.595868100205</v>
      </c>
      <c r="S13" s="82">
        <v>27788.476144609762</v>
      </c>
      <c r="T13" s="82">
        <v>52719.877491804866</v>
      </c>
      <c r="U13" s="82">
        <v>39776.893425236747</v>
      </c>
      <c r="V13" s="82">
        <v>32771.931558076358</v>
      </c>
      <c r="W13" s="82">
        <v>45750.216161822973</v>
      </c>
      <c r="X13" s="83">
        <v>54821.775225385893</v>
      </c>
    </row>
    <row r="14" spans="1:24" x14ac:dyDescent="0.25">
      <c r="A14" s="30"/>
      <c r="B14" s="64" t="s">
        <v>47</v>
      </c>
      <c r="C14" s="7" t="s">
        <v>6</v>
      </c>
      <c r="D14" s="21">
        <v>25.85297929184101</v>
      </c>
      <c r="E14" s="21">
        <v>24.783119636895464</v>
      </c>
      <c r="F14" s="21">
        <v>22.655866608755492</v>
      </c>
      <c r="G14" s="21">
        <v>22.914498817561835</v>
      </c>
      <c r="H14" s="21">
        <v>21.914033226632988</v>
      </c>
      <c r="I14" s="21">
        <v>21.075896205646767</v>
      </c>
      <c r="J14" s="22">
        <v>22.4320647954173</v>
      </c>
      <c r="O14" s="30"/>
      <c r="P14" s="64" t="s">
        <v>47</v>
      </c>
      <c r="Q14" s="7" t="s">
        <v>6</v>
      </c>
      <c r="R14" s="82">
        <v>1700693</v>
      </c>
      <c r="S14" s="82">
        <v>1609306</v>
      </c>
      <c r="T14" s="82">
        <v>1566435</v>
      </c>
      <c r="U14" s="82">
        <v>1667662</v>
      </c>
      <c r="V14" s="82">
        <v>1653645</v>
      </c>
      <c r="W14" s="82">
        <v>1660075</v>
      </c>
      <c r="X14" s="83">
        <v>1719027</v>
      </c>
    </row>
    <row r="15" spans="1:24" x14ac:dyDescent="0.25">
      <c r="A15" s="30"/>
      <c r="B15" s="64"/>
      <c r="C15" s="7" t="s">
        <v>41</v>
      </c>
      <c r="D15" s="21">
        <v>0.3158137909386588</v>
      </c>
      <c r="E15" s="21">
        <v>0.356427421141848</v>
      </c>
      <c r="F15" s="21">
        <v>0.36677374476022379</v>
      </c>
      <c r="G15" s="21">
        <v>0.31790334550834914</v>
      </c>
      <c r="H15" s="21">
        <v>0.24688249129711637</v>
      </c>
      <c r="I15" s="21">
        <v>0.23024089840573181</v>
      </c>
      <c r="J15" s="22">
        <v>0.29641221482520258</v>
      </c>
      <c r="O15" s="30"/>
      <c r="P15" s="64"/>
      <c r="Q15" s="7" t="s">
        <v>41</v>
      </c>
      <c r="R15" s="82">
        <v>24552.564230257729</v>
      </c>
      <c r="S15" s="82">
        <v>32848.424299903032</v>
      </c>
      <c r="T15" s="82">
        <v>44785.146308519441</v>
      </c>
      <c r="U15" s="82">
        <v>38599.297837960265</v>
      </c>
      <c r="V15" s="82">
        <v>24726.559540462858</v>
      </c>
      <c r="W15" s="82">
        <v>26742.440505638031</v>
      </c>
      <c r="X15" s="83">
        <v>28561.861818874542</v>
      </c>
    </row>
    <row r="16" spans="1:24" x14ac:dyDescent="0.25">
      <c r="A16" s="30"/>
      <c r="B16" s="64" t="s">
        <v>48</v>
      </c>
      <c r="C16" s="7" t="s">
        <v>6</v>
      </c>
      <c r="D16" s="21">
        <v>21.692908149110906</v>
      </c>
      <c r="E16" s="21">
        <v>23.236940863073968</v>
      </c>
      <c r="F16" s="21">
        <v>23.904673926390615</v>
      </c>
      <c r="G16" s="21">
        <v>23.047259465448086</v>
      </c>
      <c r="H16" s="21">
        <v>22.777742807334427</v>
      </c>
      <c r="I16" s="21">
        <v>21.967734514613568</v>
      </c>
      <c r="J16" s="22">
        <v>21.808283108829169</v>
      </c>
      <c r="O16" s="30"/>
      <c r="P16" s="64" t="s">
        <v>48</v>
      </c>
      <c r="Q16" s="7" t="s">
        <v>6</v>
      </c>
      <c r="R16" s="82">
        <v>1427030</v>
      </c>
      <c r="S16" s="82">
        <v>1508904</v>
      </c>
      <c r="T16" s="82">
        <v>1652778</v>
      </c>
      <c r="U16" s="82">
        <v>1677324</v>
      </c>
      <c r="V16" s="82">
        <v>1718821</v>
      </c>
      <c r="W16" s="82">
        <v>1730322</v>
      </c>
      <c r="X16" s="83">
        <v>1671225</v>
      </c>
    </row>
    <row r="17" spans="1:24" x14ac:dyDescent="0.25">
      <c r="A17" s="30"/>
      <c r="B17" s="64"/>
      <c r="C17" s="7" t="s">
        <v>41</v>
      </c>
      <c r="D17" s="21">
        <v>0.24632562759237644</v>
      </c>
      <c r="E17" s="21">
        <v>0.28855765101709663</v>
      </c>
      <c r="F17" s="21">
        <v>0.40351009426759976</v>
      </c>
      <c r="G17" s="21">
        <v>0.29449975634614001</v>
      </c>
      <c r="H17" s="21">
        <v>0.23039741053471485</v>
      </c>
      <c r="I17" s="21">
        <v>0.22454085521725237</v>
      </c>
      <c r="J17" s="22">
        <v>0.2707957829766664</v>
      </c>
      <c r="O17" s="30"/>
      <c r="P17" s="64"/>
      <c r="Q17" s="7" t="s">
        <v>41</v>
      </c>
      <c r="R17" s="82">
        <v>20682.140975099759</v>
      </c>
      <c r="S17" s="82">
        <v>23583.338012690361</v>
      </c>
      <c r="T17" s="82">
        <v>54948.198492168332</v>
      </c>
      <c r="U17" s="82">
        <v>34770.332645077287</v>
      </c>
      <c r="V17" s="82">
        <v>22047.693500775047</v>
      </c>
      <c r="W17" s="82">
        <v>23251.782875458845</v>
      </c>
      <c r="X17" s="83">
        <v>32986.384297056211</v>
      </c>
    </row>
    <row r="18" spans="1:24" x14ac:dyDescent="0.25">
      <c r="A18" s="30"/>
      <c r="B18" s="64" t="s">
        <v>49</v>
      </c>
      <c r="C18" s="7" t="s">
        <v>6</v>
      </c>
      <c r="D18" s="21">
        <v>10.965192507211183</v>
      </c>
      <c r="E18" s="21">
        <v>12.498019190406737</v>
      </c>
      <c r="F18" s="21">
        <v>13.200768234245782</v>
      </c>
      <c r="G18" s="21">
        <v>14.242255067803153</v>
      </c>
      <c r="H18" s="21">
        <v>15.413497516251869</v>
      </c>
      <c r="I18" s="21">
        <v>16.356568755354434</v>
      </c>
      <c r="J18" s="22">
        <v>16.532641860681188</v>
      </c>
      <c r="O18" s="30"/>
      <c r="P18" s="64" t="s">
        <v>49</v>
      </c>
      <c r="Q18" s="7" t="s">
        <v>6</v>
      </c>
      <c r="R18" s="82">
        <v>721326</v>
      </c>
      <c r="S18" s="82">
        <v>811566</v>
      </c>
      <c r="T18" s="82">
        <v>912706</v>
      </c>
      <c r="U18" s="82">
        <v>1036517</v>
      </c>
      <c r="V18" s="82">
        <v>1163111</v>
      </c>
      <c r="W18" s="82">
        <v>1288350</v>
      </c>
      <c r="X18" s="83">
        <v>1266939</v>
      </c>
    </row>
    <row r="19" spans="1:24" x14ac:dyDescent="0.25">
      <c r="A19" s="30"/>
      <c r="B19" s="64"/>
      <c r="C19" s="7" t="s">
        <v>41</v>
      </c>
      <c r="D19" s="21">
        <v>0.19068812360076148</v>
      </c>
      <c r="E19" s="21">
        <v>0.23431432879572675</v>
      </c>
      <c r="F19" s="21">
        <v>0.35261134086657209</v>
      </c>
      <c r="G19" s="21">
        <v>0.26267993293001402</v>
      </c>
      <c r="H19" s="21">
        <v>0.18163889348402817</v>
      </c>
      <c r="I19" s="21">
        <v>0.22838548105935114</v>
      </c>
      <c r="J19" s="22">
        <v>0.2403928820205023</v>
      </c>
      <c r="O19" s="30"/>
      <c r="P19" s="64"/>
      <c r="Q19" s="7" t="s">
        <v>41</v>
      </c>
      <c r="R19" s="82">
        <v>13729.02623263675</v>
      </c>
      <c r="S19" s="82">
        <v>16431.035747606871</v>
      </c>
      <c r="T19" s="82">
        <v>31044.833022479721</v>
      </c>
      <c r="U19" s="82">
        <v>28030.616805328773</v>
      </c>
      <c r="V19" s="82">
        <v>16738.178476595669</v>
      </c>
      <c r="W19" s="82">
        <v>17412.197418117212</v>
      </c>
      <c r="X19" s="83">
        <v>17400.729773054005</v>
      </c>
    </row>
    <row r="20" spans="1:24" x14ac:dyDescent="0.25">
      <c r="A20" s="30"/>
      <c r="B20" s="64" t="s">
        <v>50</v>
      </c>
      <c r="C20" s="7" t="s">
        <v>6</v>
      </c>
      <c r="D20" s="21">
        <v>4.0679808309866115</v>
      </c>
      <c r="E20" s="21">
        <v>4.1040372787980459</v>
      </c>
      <c r="F20" s="21">
        <v>4.2684035390611879</v>
      </c>
      <c r="G20" s="21">
        <v>5.0521596002285865</v>
      </c>
      <c r="H20" s="21">
        <v>5.5057642702047627</v>
      </c>
      <c r="I20" s="21">
        <v>6.3574219097149403</v>
      </c>
      <c r="J20" s="22">
        <v>5.5987283737543487</v>
      </c>
      <c r="O20" s="30"/>
      <c r="P20" s="64" t="s">
        <v>50</v>
      </c>
      <c r="Q20" s="7" t="s">
        <v>6</v>
      </c>
      <c r="R20" s="82">
        <v>267605</v>
      </c>
      <c r="S20" s="82">
        <v>266498</v>
      </c>
      <c r="T20" s="82">
        <v>295119</v>
      </c>
      <c r="U20" s="82">
        <v>367684</v>
      </c>
      <c r="V20" s="82">
        <v>415468</v>
      </c>
      <c r="W20" s="82">
        <v>500752</v>
      </c>
      <c r="X20" s="83">
        <v>429045</v>
      </c>
    </row>
    <row r="21" spans="1:24" x14ac:dyDescent="0.25">
      <c r="A21" s="30"/>
      <c r="B21" s="64"/>
      <c r="C21" s="7" t="s">
        <v>41</v>
      </c>
      <c r="D21" s="21">
        <v>0.11160195618715506</v>
      </c>
      <c r="E21" s="21">
        <v>0.13177564454495674</v>
      </c>
      <c r="F21" s="21">
        <v>0.14715305985219729</v>
      </c>
      <c r="G21" s="21">
        <v>0.21301651267926136</v>
      </c>
      <c r="H21" s="21">
        <v>0.1131236541348217</v>
      </c>
      <c r="I21" s="21">
        <v>0.13835742700367934</v>
      </c>
      <c r="J21" s="22">
        <v>0.13317281865633676</v>
      </c>
      <c r="O21" s="30"/>
      <c r="P21" s="64"/>
      <c r="Q21" s="7" t="s">
        <v>41</v>
      </c>
      <c r="R21" s="82">
        <v>7460.6294115002966</v>
      </c>
      <c r="S21" s="82">
        <v>8251.0101524469228</v>
      </c>
      <c r="T21" s="82">
        <v>12842.72940054404</v>
      </c>
      <c r="U21" s="82">
        <v>18662.05027111559</v>
      </c>
      <c r="V21" s="82">
        <v>8784.0597462990736</v>
      </c>
      <c r="W21" s="82">
        <v>10871.126803041499</v>
      </c>
      <c r="X21" s="83">
        <v>9490.5657121346521</v>
      </c>
    </row>
    <row r="22" spans="1:24" x14ac:dyDescent="0.25">
      <c r="A22" s="30"/>
      <c r="B22" s="73" t="s">
        <v>20</v>
      </c>
      <c r="C22" s="7" t="s">
        <v>6</v>
      </c>
      <c r="D22" s="21">
        <v>100</v>
      </c>
      <c r="E22" s="21">
        <v>100</v>
      </c>
      <c r="F22" s="21">
        <v>100</v>
      </c>
      <c r="G22" s="21">
        <v>100</v>
      </c>
      <c r="H22" s="21">
        <v>100</v>
      </c>
      <c r="I22" s="21">
        <v>100</v>
      </c>
      <c r="J22" s="22">
        <v>100</v>
      </c>
      <c r="O22" s="30"/>
      <c r="P22" s="73" t="s">
        <v>20</v>
      </c>
      <c r="Q22" s="7" t="s">
        <v>6</v>
      </c>
      <c r="R22" s="82">
        <f>+'39'!Q9</f>
        <v>6578325</v>
      </c>
      <c r="S22" s="82">
        <f>+'39'!R9</f>
        <v>6493557</v>
      </c>
      <c r="T22" s="82">
        <f>+'39'!S9</f>
        <v>6914037</v>
      </c>
      <c r="U22" s="82">
        <f>+'39'!T9</f>
        <v>7277759</v>
      </c>
      <c r="V22" s="82">
        <f>+'39'!U9</f>
        <v>7546055</v>
      </c>
      <c r="W22" s="82">
        <f>+'39'!V9</f>
        <v>7876652</v>
      </c>
      <c r="X22" s="83">
        <f>+'39'!W9</f>
        <v>7663258</v>
      </c>
    </row>
    <row r="23" spans="1:24" x14ac:dyDescent="0.25">
      <c r="A23" s="30"/>
      <c r="B23" s="64"/>
      <c r="C23" s="7" t="s">
        <v>7</v>
      </c>
      <c r="D23" s="21">
        <v>0</v>
      </c>
      <c r="E23" s="21">
        <v>0</v>
      </c>
      <c r="F23" s="21">
        <v>0</v>
      </c>
      <c r="G23" s="21">
        <v>0</v>
      </c>
      <c r="H23" s="21">
        <v>0</v>
      </c>
      <c r="I23" s="21">
        <v>0</v>
      </c>
      <c r="J23" s="22">
        <v>0</v>
      </c>
      <c r="O23" s="30"/>
      <c r="P23" s="64"/>
      <c r="Q23" s="7" t="s">
        <v>7</v>
      </c>
      <c r="R23" s="82">
        <f>+'39'!Q10</f>
        <v>62055.857953104802</v>
      </c>
      <c r="S23" s="82">
        <f>+'39'!R10</f>
        <v>74579.280642775353</v>
      </c>
      <c r="T23" s="82">
        <f>+'39'!S10</f>
        <v>191430.80814038674</v>
      </c>
      <c r="U23" s="82">
        <f>+'39'!T10</f>
        <v>137520.13675052667</v>
      </c>
      <c r="V23" s="82">
        <f>+'39'!U10</f>
        <v>80810.362438501106</v>
      </c>
      <c r="W23" s="82">
        <f>+'39'!V10</f>
        <v>91692.870121674801</v>
      </c>
      <c r="X23" s="83">
        <f>+'39'!W10</f>
        <v>104542.17132235787</v>
      </c>
    </row>
    <row r="24" spans="1:24" x14ac:dyDescent="0.25">
      <c r="A24" s="11"/>
      <c r="B24" s="25"/>
      <c r="C24" s="25"/>
      <c r="D24" s="25"/>
      <c r="E24" s="25"/>
      <c r="F24" s="25"/>
      <c r="G24" s="25"/>
      <c r="H24" s="25"/>
      <c r="I24" s="25"/>
      <c r="J24" s="79"/>
      <c r="O24" s="11"/>
      <c r="P24" s="25"/>
      <c r="Q24" s="25"/>
      <c r="R24" s="25"/>
      <c r="S24" s="25"/>
      <c r="T24" s="25"/>
      <c r="U24" s="25"/>
      <c r="V24" s="25"/>
      <c r="W24" s="25"/>
      <c r="X24" s="79"/>
    </row>
    <row r="25" spans="1:24" x14ac:dyDescent="0.25">
      <c r="A25" s="6" t="s">
        <v>8</v>
      </c>
      <c r="B25" s="6"/>
      <c r="C25" s="6"/>
      <c r="D25" s="6"/>
      <c r="E25" s="6"/>
      <c r="F25" s="6"/>
      <c r="G25" s="6"/>
      <c r="H25" s="6"/>
      <c r="I25" s="6"/>
      <c r="O25" s="6" t="s">
        <v>8</v>
      </c>
      <c r="P25" s="6"/>
      <c r="Q25" s="6"/>
      <c r="R25" s="6"/>
      <c r="S25" s="6"/>
      <c r="T25" s="6"/>
      <c r="U25" s="6"/>
      <c r="V25" s="6"/>
      <c r="W25" s="6"/>
    </row>
    <row r="26" spans="1:24" ht="53.25" customHeight="1" x14ac:dyDescent="0.25">
      <c r="A26" s="172" t="s">
        <v>15</v>
      </c>
      <c r="B26" s="172"/>
      <c r="C26" s="172"/>
      <c r="D26" s="172"/>
      <c r="E26" s="172"/>
      <c r="F26" s="172"/>
      <c r="G26" s="172"/>
      <c r="H26" s="172"/>
      <c r="I26" s="172"/>
      <c r="J26" s="172"/>
      <c r="K26" s="6"/>
      <c r="L26" s="6"/>
      <c r="M26" s="6"/>
      <c r="N26" s="6"/>
      <c r="O26" s="172" t="s">
        <v>15</v>
      </c>
      <c r="P26" s="172"/>
      <c r="Q26" s="172"/>
      <c r="R26" s="172"/>
      <c r="S26" s="172"/>
      <c r="T26" s="172"/>
      <c r="U26" s="172"/>
      <c r="V26" s="172"/>
      <c r="W26" s="172"/>
      <c r="X26" s="172"/>
    </row>
    <row r="27" spans="1:24" ht="67.5" customHeight="1" x14ac:dyDescent="0.25">
      <c r="A27" s="172" t="s">
        <v>16</v>
      </c>
      <c r="B27" s="172"/>
      <c r="C27" s="172"/>
      <c r="D27" s="172"/>
      <c r="E27" s="172"/>
      <c r="F27" s="172"/>
      <c r="G27" s="172"/>
      <c r="H27" s="172"/>
      <c r="I27" s="172"/>
      <c r="J27" s="172"/>
      <c r="K27" s="6"/>
      <c r="L27" s="6"/>
      <c r="M27" s="6"/>
      <c r="N27" s="6"/>
      <c r="O27" s="172" t="s">
        <v>16</v>
      </c>
      <c r="P27" s="172"/>
      <c r="Q27" s="172"/>
      <c r="R27" s="172"/>
      <c r="S27" s="172"/>
      <c r="T27" s="172"/>
      <c r="U27" s="172"/>
      <c r="V27" s="172"/>
      <c r="W27" s="172"/>
      <c r="X27" s="172"/>
    </row>
    <row r="28" spans="1:24" x14ac:dyDescent="0.25">
      <c r="A28" s="172" t="s">
        <v>11</v>
      </c>
      <c r="B28" s="172"/>
      <c r="C28" s="172"/>
      <c r="D28" s="172"/>
      <c r="E28" s="172"/>
      <c r="F28" s="172"/>
      <c r="G28" s="172"/>
      <c r="H28" s="172"/>
      <c r="I28" s="172"/>
      <c r="J28" s="172"/>
      <c r="K28" s="6"/>
      <c r="L28" s="6"/>
      <c r="M28" s="6"/>
      <c r="N28" s="6"/>
      <c r="O28" s="172" t="s">
        <v>11</v>
      </c>
      <c r="P28" s="172"/>
      <c r="Q28" s="172"/>
      <c r="R28" s="172"/>
      <c r="S28" s="172"/>
      <c r="T28" s="172"/>
      <c r="U28" s="172"/>
      <c r="V28" s="172"/>
      <c r="W28" s="172"/>
      <c r="X28" s="172"/>
    </row>
  </sheetData>
  <mergeCells count="7">
    <mergeCell ref="A28:J28"/>
    <mergeCell ref="O28:X28"/>
    <mergeCell ref="O8:O9"/>
    <mergeCell ref="A26:J26"/>
    <mergeCell ref="O26:X26"/>
    <mergeCell ref="A27:J27"/>
    <mergeCell ref="O27:X27"/>
  </mergeCells>
  <hyperlinks>
    <hyperlink ref="A1" location="Indice!A1" display="Indice" xr:uid="{9F0E17C0-083F-4AD8-BCE9-38E8EB5D129C}"/>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EA071-ACED-4BF9-910B-A265FD0C7863}">
  <dimension ref="A1:Z45"/>
  <sheetViews>
    <sheetView workbookViewId="0"/>
  </sheetViews>
  <sheetFormatPr baseColWidth="10" defaultRowHeight="15" x14ac:dyDescent="0.25"/>
  <cols>
    <col min="19" max="19" width="15" customWidth="1"/>
  </cols>
  <sheetData>
    <row r="1" spans="1:26" x14ac:dyDescent="0.25">
      <c r="A1" s="166" t="s">
        <v>278</v>
      </c>
    </row>
    <row r="3" spans="1:26" x14ac:dyDescent="0.25">
      <c r="A3" s="18" t="s">
        <v>164</v>
      </c>
      <c r="P3" s="18" t="s">
        <v>165</v>
      </c>
    </row>
    <row r="4" spans="1:26" x14ac:dyDescent="0.25">
      <c r="A4" s="17" t="s">
        <v>14</v>
      </c>
      <c r="P4" s="7" t="s">
        <v>17</v>
      </c>
    </row>
    <row r="6" spans="1:26" x14ac:dyDescent="0.25">
      <c r="A6" s="75"/>
      <c r="B6" s="76"/>
      <c r="C6" s="76"/>
      <c r="D6" s="76"/>
      <c r="E6" s="77" t="s">
        <v>0</v>
      </c>
      <c r="F6" s="77" t="s">
        <v>1</v>
      </c>
      <c r="G6" s="77" t="s">
        <v>2</v>
      </c>
      <c r="H6" s="77" t="s">
        <v>3</v>
      </c>
      <c r="I6" s="77" t="s">
        <v>4</v>
      </c>
      <c r="J6" s="77" t="s">
        <v>5</v>
      </c>
      <c r="K6" s="81">
        <v>2020</v>
      </c>
      <c r="P6" s="75"/>
      <c r="Q6" s="76"/>
      <c r="R6" s="76"/>
      <c r="S6" s="76"/>
      <c r="T6" s="77" t="s">
        <v>0</v>
      </c>
      <c r="U6" s="77" t="s">
        <v>1</v>
      </c>
      <c r="V6" s="77" t="s">
        <v>2</v>
      </c>
      <c r="W6" s="77" t="s">
        <v>3</v>
      </c>
      <c r="X6" s="77" t="s">
        <v>4</v>
      </c>
      <c r="Y6" s="77" t="s">
        <v>5</v>
      </c>
      <c r="Z6" s="81">
        <v>2020</v>
      </c>
    </row>
    <row r="7" spans="1:26" x14ac:dyDescent="0.25">
      <c r="A7" s="78"/>
      <c r="B7" s="18"/>
      <c r="C7" s="18"/>
      <c r="D7" s="18"/>
      <c r="E7" s="74"/>
      <c r="F7" s="74"/>
      <c r="G7" s="74"/>
      <c r="H7" s="74"/>
      <c r="I7" s="74"/>
      <c r="J7" s="74"/>
      <c r="K7" s="80"/>
      <c r="P7" s="78"/>
      <c r="Q7" s="18"/>
      <c r="R7" s="18"/>
      <c r="S7" s="18"/>
      <c r="T7" s="74"/>
      <c r="U7" s="74"/>
      <c r="V7" s="74"/>
      <c r="W7" s="74"/>
      <c r="X7" s="74"/>
      <c r="Y7" s="74"/>
      <c r="Z7" s="80"/>
    </row>
    <row r="8" spans="1:26" x14ac:dyDescent="0.25">
      <c r="A8" s="19" t="s">
        <v>153</v>
      </c>
      <c r="B8" s="18" t="s">
        <v>19</v>
      </c>
      <c r="C8" s="64" t="s">
        <v>44</v>
      </c>
      <c r="D8" s="7" t="s">
        <v>6</v>
      </c>
      <c r="E8" s="21">
        <v>3.4449194278941753</v>
      </c>
      <c r="F8" s="21">
        <v>2.789262401303247</v>
      </c>
      <c r="G8" s="21">
        <v>3.0269797127257423</v>
      </c>
      <c r="H8" s="21">
        <v>2.2936155933726461</v>
      </c>
      <c r="I8" s="21">
        <v>1.8889408795846527</v>
      </c>
      <c r="J8" s="21">
        <v>1.5876684947643802</v>
      </c>
      <c r="K8" s="22">
        <v>1.2432787377167076</v>
      </c>
      <c r="P8" s="173" t="s">
        <v>96</v>
      </c>
      <c r="Q8" s="64" t="s">
        <v>19</v>
      </c>
      <c r="R8" s="64" t="s">
        <v>44</v>
      </c>
      <c r="S8" s="7" t="s">
        <v>6</v>
      </c>
      <c r="T8" s="82">
        <v>139373</v>
      </c>
      <c r="U8" s="82">
        <v>110094</v>
      </c>
      <c r="V8" s="82">
        <v>124563</v>
      </c>
      <c r="W8" s="82">
        <v>96787</v>
      </c>
      <c r="X8" s="82">
        <v>81021</v>
      </c>
      <c r="Y8" s="82">
        <v>70677</v>
      </c>
      <c r="Z8" s="83">
        <v>51708</v>
      </c>
    </row>
    <row r="9" spans="1:26" x14ac:dyDescent="0.25">
      <c r="A9" s="30"/>
      <c r="B9" s="64"/>
      <c r="C9" s="64"/>
      <c r="D9" s="7" t="s">
        <v>41</v>
      </c>
      <c r="E9" s="21">
        <v>0.13275193867719115</v>
      </c>
      <c r="F9" s="21">
        <v>0.11170629586283057</v>
      </c>
      <c r="G9" s="21">
        <v>0.31548100686362601</v>
      </c>
      <c r="H9" s="21">
        <v>0.12079985070608126</v>
      </c>
      <c r="I9" s="21">
        <v>8.418501710757309E-2</v>
      </c>
      <c r="J9" s="21">
        <v>7.5283574007223367E-2</v>
      </c>
      <c r="K9" s="22">
        <v>8.8659758878684977E-2</v>
      </c>
      <c r="P9" s="173"/>
      <c r="Q9" s="64"/>
      <c r="R9" s="64"/>
      <c r="S9" s="7" t="s">
        <v>41</v>
      </c>
      <c r="T9" s="82">
        <v>5558.3174925789481</v>
      </c>
      <c r="U9" s="82">
        <v>4671.3806558962688</v>
      </c>
      <c r="V9" s="82">
        <v>14751.151388042821</v>
      </c>
      <c r="W9" s="82">
        <v>5321.2992332011636</v>
      </c>
      <c r="X9" s="82">
        <v>3722.947232835988</v>
      </c>
      <c r="Y9" s="82">
        <v>3447.2743076838433</v>
      </c>
      <c r="Z9" s="83">
        <v>3753.3818810493367</v>
      </c>
    </row>
    <row r="10" spans="1:26" x14ac:dyDescent="0.25">
      <c r="A10" s="30"/>
      <c r="B10" s="64"/>
      <c r="C10" s="64" t="s">
        <v>45</v>
      </c>
      <c r="D10" s="7" t="s">
        <v>6</v>
      </c>
      <c r="E10" s="21">
        <v>9.8549961626445501</v>
      </c>
      <c r="F10" s="21">
        <v>9.8292022046761325</v>
      </c>
      <c r="G10" s="21">
        <v>10.337095744153473</v>
      </c>
      <c r="H10" s="21">
        <v>9.6798602033629688</v>
      </c>
      <c r="I10" s="21">
        <v>9.1479610904430615</v>
      </c>
      <c r="J10" s="21">
        <v>8.6240026668930998</v>
      </c>
      <c r="K10" s="22">
        <v>6.7865303295044503</v>
      </c>
      <c r="P10" s="98"/>
      <c r="Q10" s="64"/>
      <c r="R10" s="64" t="s">
        <v>45</v>
      </c>
      <c r="S10" s="7" t="s">
        <v>6</v>
      </c>
      <c r="T10" s="82">
        <v>398709</v>
      </c>
      <c r="U10" s="82">
        <v>387965</v>
      </c>
      <c r="V10" s="82">
        <v>425381</v>
      </c>
      <c r="W10" s="82">
        <v>408475</v>
      </c>
      <c r="X10" s="82">
        <v>392377</v>
      </c>
      <c r="Y10" s="82">
        <v>383908</v>
      </c>
      <c r="Z10" s="83">
        <v>282252</v>
      </c>
    </row>
    <row r="11" spans="1:26" x14ac:dyDescent="0.25">
      <c r="A11" s="30"/>
      <c r="B11" s="64"/>
      <c r="C11" s="64"/>
      <c r="D11" s="7" t="s">
        <v>41</v>
      </c>
      <c r="E11" s="21">
        <v>0.20739267001500611</v>
      </c>
      <c r="F11" s="21">
        <v>0.2728320422338007</v>
      </c>
      <c r="G11" s="21">
        <v>0.36644537091079415</v>
      </c>
      <c r="H11" s="21">
        <v>0.22698250744023546</v>
      </c>
      <c r="I11" s="21">
        <v>0.19658174218557187</v>
      </c>
      <c r="J11" s="21">
        <v>0.18811295147940674</v>
      </c>
      <c r="K11" s="22">
        <v>0.1825596946906364</v>
      </c>
      <c r="P11" s="98"/>
      <c r="Q11" s="64"/>
      <c r="R11" s="64"/>
      <c r="S11" s="7" t="s">
        <v>41</v>
      </c>
      <c r="T11" s="82">
        <v>9560.5395265214665</v>
      </c>
      <c r="U11" s="82">
        <v>11914.556902905566</v>
      </c>
      <c r="V11" s="82">
        <v>22133.405144118631</v>
      </c>
      <c r="W11" s="82">
        <v>11952.397407249931</v>
      </c>
      <c r="X11" s="82">
        <v>9999.0561727633449</v>
      </c>
      <c r="Y11" s="82">
        <v>9529.3630398466539</v>
      </c>
      <c r="Z11" s="83">
        <v>7924.4932859551882</v>
      </c>
    </row>
    <row r="12" spans="1:26" x14ac:dyDescent="0.25">
      <c r="A12" s="30"/>
      <c r="B12" s="64"/>
      <c r="C12" s="64" t="s">
        <v>46</v>
      </c>
      <c r="D12" s="7" t="s">
        <v>6</v>
      </c>
      <c r="E12" s="21">
        <v>23.746371196476307</v>
      </c>
      <c r="F12" s="21">
        <v>21.592499743480282</v>
      </c>
      <c r="G12" s="21">
        <v>22.139626525968314</v>
      </c>
      <c r="H12" s="21">
        <v>22.21307233158382</v>
      </c>
      <c r="I12" s="21">
        <v>22.774256165851721</v>
      </c>
      <c r="J12" s="21">
        <v>23.40385145010066</v>
      </c>
      <c r="K12" s="22">
        <v>24.946315258729076</v>
      </c>
      <c r="P12" s="98"/>
      <c r="Q12" s="64"/>
      <c r="R12" s="64" t="s">
        <v>46</v>
      </c>
      <c r="S12" s="7" t="s">
        <v>6</v>
      </c>
      <c r="T12" s="82">
        <v>960720</v>
      </c>
      <c r="U12" s="82">
        <v>852270</v>
      </c>
      <c r="V12" s="82">
        <v>911066</v>
      </c>
      <c r="W12" s="82">
        <v>937357</v>
      </c>
      <c r="X12" s="82">
        <v>976840</v>
      </c>
      <c r="Y12" s="82">
        <v>1041851</v>
      </c>
      <c r="Z12" s="83">
        <v>1037518</v>
      </c>
    </row>
    <row r="13" spans="1:26" x14ac:dyDescent="0.25">
      <c r="A13" s="30"/>
      <c r="B13" s="64"/>
      <c r="C13" s="64"/>
      <c r="D13" s="7" t="s">
        <v>41</v>
      </c>
      <c r="E13" s="21">
        <v>0.34671028880331811</v>
      </c>
      <c r="F13" s="21">
        <v>0.34197477814203325</v>
      </c>
      <c r="G13" s="21">
        <v>0.38575060005939216</v>
      </c>
      <c r="H13" s="21">
        <v>0.40423765493766706</v>
      </c>
      <c r="I13" s="21">
        <v>0.33980079794432733</v>
      </c>
      <c r="J13" s="21">
        <v>0.41840082542846707</v>
      </c>
      <c r="K13" s="22">
        <v>0.44432620053821953</v>
      </c>
      <c r="P13" s="98"/>
      <c r="Q13" s="64"/>
      <c r="R13" s="64"/>
      <c r="S13" s="7" t="s">
        <v>41</v>
      </c>
      <c r="T13" s="82">
        <v>18337.533949967317</v>
      </c>
      <c r="U13" s="82">
        <v>18097.262422667161</v>
      </c>
      <c r="V13" s="82">
        <v>32747.874826954863</v>
      </c>
      <c r="W13" s="82">
        <v>25964.091214866578</v>
      </c>
      <c r="X13" s="82">
        <v>20395.439668966796</v>
      </c>
      <c r="Y13" s="82">
        <v>25928.845811335803</v>
      </c>
      <c r="Z13" s="83">
        <v>30064.267865140911</v>
      </c>
    </row>
    <row r="14" spans="1:26" x14ac:dyDescent="0.25">
      <c r="A14" s="30"/>
      <c r="B14" s="64"/>
      <c r="C14" s="64" t="s">
        <v>47</v>
      </c>
      <c r="D14" s="7" t="s">
        <v>6</v>
      </c>
      <c r="E14" s="21">
        <v>25.242927463477148</v>
      </c>
      <c r="F14" s="21">
        <v>24.165221500025968</v>
      </c>
      <c r="G14" s="21">
        <v>21.688409396436338</v>
      </c>
      <c r="H14" s="21">
        <v>21.903274149470928</v>
      </c>
      <c r="I14" s="21">
        <v>20.956959863882297</v>
      </c>
      <c r="J14" s="21">
        <v>19.947111412424505</v>
      </c>
      <c r="K14" s="22">
        <v>21.12188906812522</v>
      </c>
      <c r="P14" s="98"/>
      <c r="Q14" s="64"/>
      <c r="R14" s="64" t="s">
        <v>47</v>
      </c>
      <c r="S14" s="7" t="s">
        <v>6</v>
      </c>
      <c r="T14" s="82">
        <v>1021267</v>
      </c>
      <c r="U14" s="82">
        <v>953817</v>
      </c>
      <c r="V14" s="82">
        <v>892498</v>
      </c>
      <c r="W14" s="82">
        <v>924284</v>
      </c>
      <c r="X14" s="82">
        <v>898892</v>
      </c>
      <c r="Y14" s="82">
        <v>887970</v>
      </c>
      <c r="Z14" s="83">
        <v>878460</v>
      </c>
    </row>
    <row r="15" spans="1:26" x14ac:dyDescent="0.25">
      <c r="A15" s="30"/>
      <c r="B15" s="64"/>
      <c r="C15" s="64"/>
      <c r="D15" s="7" t="s">
        <v>41</v>
      </c>
      <c r="E15" s="21">
        <v>0.34115938295987247</v>
      </c>
      <c r="F15" s="21">
        <v>0.39779309180694211</v>
      </c>
      <c r="G15" s="21">
        <v>0.46776801239186522</v>
      </c>
      <c r="H15" s="21">
        <v>0.38273166623660704</v>
      </c>
      <c r="I15" s="21">
        <v>0.26898489202438874</v>
      </c>
      <c r="J15" s="21">
        <v>0.29484795149992288</v>
      </c>
      <c r="K15" s="22">
        <v>0.36943606980376248</v>
      </c>
      <c r="P15" s="98"/>
      <c r="Q15" s="64"/>
      <c r="R15" s="64"/>
      <c r="S15" s="7" t="s">
        <v>41</v>
      </c>
      <c r="T15" s="82">
        <v>16109.150006362237</v>
      </c>
      <c r="U15" s="82">
        <v>21217.210142527212</v>
      </c>
      <c r="V15" s="82">
        <v>26944.025390615534</v>
      </c>
      <c r="W15" s="82">
        <v>24390.129668323858</v>
      </c>
      <c r="X15" s="82">
        <v>14310.436042153349</v>
      </c>
      <c r="Y15" s="82">
        <v>15648.006247517336</v>
      </c>
      <c r="Z15" s="83">
        <v>18081.375772685235</v>
      </c>
    </row>
    <row r="16" spans="1:26" x14ac:dyDescent="0.25">
      <c r="A16" s="30"/>
      <c r="B16" s="64"/>
      <c r="C16" s="64" t="s">
        <v>48</v>
      </c>
      <c r="D16" s="7" t="s">
        <v>6</v>
      </c>
      <c r="E16" s="21">
        <v>21.222071034948979</v>
      </c>
      <c r="F16" s="21">
        <v>23.281476236140016</v>
      </c>
      <c r="G16" s="21">
        <v>23.505744221514366</v>
      </c>
      <c r="H16" s="21">
        <v>22.857622224897415</v>
      </c>
      <c r="I16" s="21">
        <v>22.340611797598122</v>
      </c>
      <c r="J16" s="21">
        <v>21.494390134652043</v>
      </c>
      <c r="K16" s="22">
        <v>21.150694048549617</v>
      </c>
      <c r="P16" s="98"/>
      <c r="Q16" s="64"/>
      <c r="R16" s="64" t="s">
        <v>48</v>
      </c>
      <c r="S16" s="7" t="s">
        <v>6</v>
      </c>
      <c r="T16" s="82">
        <v>858593</v>
      </c>
      <c r="U16" s="82">
        <v>918935</v>
      </c>
      <c r="V16" s="82">
        <v>967283</v>
      </c>
      <c r="W16" s="82">
        <v>964556</v>
      </c>
      <c r="X16" s="82">
        <v>958240</v>
      </c>
      <c r="Y16" s="82">
        <v>956849</v>
      </c>
      <c r="Z16" s="83">
        <v>879658</v>
      </c>
    </row>
    <row r="17" spans="1:26" x14ac:dyDescent="0.25">
      <c r="A17" s="30"/>
      <c r="B17" s="64"/>
      <c r="C17" s="64"/>
      <c r="D17" s="7" t="s">
        <v>41</v>
      </c>
      <c r="E17" s="21">
        <v>0.28289191538755126</v>
      </c>
      <c r="F17" s="21">
        <v>0.33402260492202801</v>
      </c>
      <c r="G17" s="21">
        <v>0.47504959830196775</v>
      </c>
      <c r="H17" s="21">
        <v>0.33363270828280162</v>
      </c>
      <c r="I17" s="21">
        <v>0.26025684785428743</v>
      </c>
      <c r="J17" s="21">
        <v>0.24241577424678559</v>
      </c>
      <c r="K17" s="22">
        <v>0.40569883391777917</v>
      </c>
      <c r="P17" s="98"/>
      <c r="Q17" s="64"/>
      <c r="R17" s="64"/>
      <c r="S17" s="7" t="s">
        <v>41</v>
      </c>
      <c r="T17" s="82">
        <v>13309.678512142737</v>
      </c>
      <c r="U17" s="82">
        <v>15888.184730523792</v>
      </c>
      <c r="V17" s="82">
        <v>34828.41223883551</v>
      </c>
      <c r="W17" s="82">
        <v>21757.708896156222</v>
      </c>
      <c r="X17" s="82">
        <v>13275.046890550213</v>
      </c>
      <c r="Y17" s="82">
        <v>14805.991483921052</v>
      </c>
      <c r="Z17" s="83">
        <v>25418.275774260364</v>
      </c>
    </row>
    <row r="18" spans="1:26" x14ac:dyDescent="0.25">
      <c r="A18" s="30"/>
      <c r="B18" s="64"/>
      <c r="C18" s="64" t="s">
        <v>49</v>
      </c>
      <c r="D18" s="7" t="s">
        <v>6</v>
      </c>
      <c r="E18" s="21">
        <v>11.825135234338212</v>
      </c>
      <c r="F18" s="21">
        <v>13.500031035718946</v>
      </c>
      <c r="G18" s="21">
        <v>14.240070452859863</v>
      </c>
      <c r="H18" s="21">
        <v>15.011644980240977</v>
      </c>
      <c r="I18" s="21">
        <v>16.240377932724041</v>
      </c>
      <c r="J18" s="21">
        <v>17.361963796566734</v>
      </c>
      <c r="K18" s="22">
        <v>17.700203630533569</v>
      </c>
      <c r="P18" s="98"/>
      <c r="Q18" s="64"/>
      <c r="R18" s="64" t="s">
        <v>49</v>
      </c>
      <c r="S18" s="7" t="s">
        <v>6</v>
      </c>
      <c r="T18" s="82">
        <v>478416</v>
      </c>
      <c r="U18" s="82">
        <v>532855</v>
      </c>
      <c r="V18" s="82">
        <v>585992</v>
      </c>
      <c r="W18" s="82">
        <v>633468</v>
      </c>
      <c r="X18" s="82">
        <v>696587</v>
      </c>
      <c r="Y18" s="82">
        <v>772889</v>
      </c>
      <c r="Z18" s="83">
        <v>736152</v>
      </c>
    </row>
    <row r="19" spans="1:26" x14ac:dyDescent="0.25">
      <c r="A19" s="30"/>
      <c r="B19" s="64"/>
      <c r="C19" s="64"/>
      <c r="D19" s="7" t="s">
        <v>41</v>
      </c>
      <c r="E19" s="21">
        <v>0.22987842636257214</v>
      </c>
      <c r="F19" s="21">
        <v>0.29096738613677342</v>
      </c>
      <c r="G19" s="21">
        <v>0.40556476015627824</v>
      </c>
      <c r="H19" s="21">
        <v>0.31559494386166809</v>
      </c>
      <c r="I19" s="21">
        <v>0.20922765147480751</v>
      </c>
      <c r="J19" s="21">
        <v>0.26835256385846934</v>
      </c>
      <c r="K19" s="22">
        <v>0.30231619878733484</v>
      </c>
      <c r="P19" s="98"/>
      <c r="Q19" s="64"/>
      <c r="R19" s="64"/>
      <c r="S19" s="7" t="s">
        <v>41</v>
      </c>
      <c r="T19" s="82">
        <v>10087.004881838478</v>
      </c>
      <c r="U19" s="82">
        <v>12355.542574978577</v>
      </c>
      <c r="V19" s="82">
        <v>21949.340448029056</v>
      </c>
      <c r="W19" s="82">
        <v>17177.697274267543</v>
      </c>
      <c r="X19" s="82">
        <v>10335.324465961367</v>
      </c>
      <c r="Y19" s="82">
        <v>11837.123611938887</v>
      </c>
      <c r="Z19" s="83">
        <v>11837.306650803021</v>
      </c>
    </row>
    <row r="20" spans="1:26" x14ac:dyDescent="0.25">
      <c r="A20" s="30"/>
      <c r="B20" s="64"/>
      <c r="C20" s="64" t="s">
        <v>50</v>
      </c>
      <c r="D20" s="7" t="s">
        <v>6</v>
      </c>
      <c r="E20" s="21">
        <v>4.6635794802206263</v>
      </c>
      <c r="F20" s="21">
        <v>4.842306878655406</v>
      </c>
      <c r="G20" s="21">
        <v>5.0620739463419042</v>
      </c>
      <c r="H20" s="21">
        <v>6.0409105170712474</v>
      </c>
      <c r="I20" s="21">
        <v>6.6508922699161088</v>
      </c>
      <c r="J20" s="21">
        <v>7.5810120445985758</v>
      </c>
      <c r="K20" s="22">
        <v>7.0510889268413601</v>
      </c>
      <c r="P20" s="98"/>
      <c r="Q20" s="64"/>
      <c r="R20" s="64" t="s">
        <v>50</v>
      </c>
      <c r="S20" s="7" t="s">
        <v>6</v>
      </c>
      <c r="T20" s="82">
        <v>188677</v>
      </c>
      <c r="U20" s="82">
        <v>191129</v>
      </c>
      <c r="V20" s="82">
        <v>208309</v>
      </c>
      <c r="W20" s="82">
        <v>254917</v>
      </c>
      <c r="X20" s="82">
        <v>285272</v>
      </c>
      <c r="Y20" s="82">
        <v>337478</v>
      </c>
      <c r="Z20" s="83">
        <v>293255</v>
      </c>
    </row>
    <row r="21" spans="1:26" x14ac:dyDescent="0.25">
      <c r="A21" s="30"/>
      <c r="B21" s="64"/>
      <c r="C21" s="64"/>
      <c r="D21" s="7" t="s">
        <v>41</v>
      </c>
      <c r="E21" s="21">
        <v>0.13268862077075644</v>
      </c>
      <c r="F21" s="21">
        <v>0.16749657432311388</v>
      </c>
      <c r="G21" s="21">
        <v>0.1969917785249469</v>
      </c>
      <c r="H21" s="21">
        <v>0.25342918670976189</v>
      </c>
      <c r="I21" s="21">
        <v>0.15261233834441429</v>
      </c>
      <c r="J21" s="21">
        <v>0.17069181346827808</v>
      </c>
      <c r="K21" s="22">
        <v>0.19426600300663738</v>
      </c>
      <c r="P21" s="98"/>
      <c r="Q21" s="64"/>
      <c r="R21" s="64"/>
      <c r="S21" s="7" t="s">
        <v>41</v>
      </c>
      <c r="T21" s="82">
        <v>5366.9043269462927</v>
      </c>
      <c r="U21" s="82">
        <v>6349.45349297134</v>
      </c>
      <c r="V21" s="82">
        <v>8953.6691225517989</v>
      </c>
      <c r="W21" s="82">
        <v>12422.3354040083</v>
      </c>
      <c r="X21" s="82">
        <v>6878.7788896357961</v>
      </c>
      <c r="Y21" s="82">
        <v>7837.1103316274666</v>
      </c>
      <c r="Z21" s="83">
        <v>7444.7635282097644</v>
      </c>
    </row>
    <row r="22" spans="1:26" x14ac:dyDescent="0.25">
      <c r="A22" s="30"/>
      <c r="B22" s="64"/>
      <c r="C22" s="73" t="s">
        <v>20</v>
      </c>
      <c r="D22" s="7" t="s">
        <v>6</v>
      </c>
      <c r="E22" s="21">
        <v>100</v>
      </c>
      <c r="F22" s="21">
        <v>100</v>
      </c>
      <c r="G22" s="21">
        <v>100</v>
      </c>
      <c r="H22" s="21">
        <v>100</v>
      </c>
      <c r="I22" s="21">
        <v>100</v>
      </c>
      <c r="J22" s="21">
        <v>100</v>
      </c>
      <c r="K22" s="22">
        <v>100</v>
      </c>
      <c r="P22" s="98"/>
      <c r="Q22" s="64"/>
      <c r="R22" s="64" t="s">
        <v>20</v>
      </c>
      <c r="S22" s="7" t="s">
        <v>6</v>
      </c>
      <c r="T22" s="82">
        <v>4045755</v>
      </c>
      <c r="U22" s="82">
        <v>3947065</v>
      </c>
      <c r="V22" s="82">
        <v>4115092</v>
      </c>
      <c r="W22" s="82">
        <v>4219844</v>
      </c>
      <c r="X22" s="82">
        <v>4289229</v>
      </c>
      <c r="Y22" s="82">
        <v>4451622</v>
      </c>
      <c r="Z22" s="83">
        <v>4159003</v>
      </c>
    </row>
    <row r="23" spans="1:26" x14ac:dyDescent="0.25">
      <c r="A23" s="30"/>
      <c r="B23" s="64"/>
      <c r="C23" s="64"/>
      <c r="D23" s="7" t="s">
        <v>41</v>
      </c>
      <c r="E23" s="21">
        <v>0</v>
      </c>
      <c r="F23" s="21">
        <v>0</v>
      </c>
      <c r="G23" s="21">
        <v>0</v>
      </c>
      <c r="H23" s="21">
        <v>0</v>
      </c>
      <c r="I23" s="21">
        <v>0</v>
      </c>
      <c r="J23" s="21">
        <v>0</v>
      </c>
      <c r="K23" s="22">
        <v>0</v>
      </c>
      <c r="P23" s="98"/>
      <c r="Q23" s="64"/>
      <c r="R23" s="64"/>
      <c r="S23" s="7" t="s">
        <v>41</v>
      </c>
      <c r="T23" s="82">
        <v>38465.196403339396</v>
      </c>
      <c r="U23" s="82">
        <v>47821.40802154487</v>
      </c>
      <c r="V23" s="82">
        <v>121458.32368128364</v>
      </c>
      <c r="W23" s="82">
        <v>80801.956844794229</v>
      </c>
      <c r="X23" s="82">
        <v>45333.245252444933</v>
      </c>
      <c r="Y23" s="82">
        <v>50466.402249350343</v>
      </c>
      <c r="Z23" s="83">
        <v>65324.020698114895</v>
      </c>
    </row>
    <row r="24" spans="1:26" x14ac:dyDescent="0.25">
      <c r="A24" s="30"/>
      <c r="B24" s="64"/>
      <c r="C24" s="64"/>
      <c r="D24" s="7"/>
      <c r="E24" s="21"/>
      <c r="F24" s="21"/>
      <c r="G24" s="21"/>
      <c r="H24" s="21"/>
      <c r="I24" s="21"/>
      <c r="J24" s="21"/>
      <c r="K24" s="22"/>
      <c r="P24" s="98"/>
      <c r="Q24" s="64"/>
      <c r="R24" s="64"/>
      <c r="S24" s="7"/>
      <c r="T24" s="82"/>
      <c r="U24" s="82"/>
      <c r="V24" s="82"/>
      <c r="W24" s="82"/>
      <c r="X24" s="82"/>
      <c r="Y24" s="82"/>
      <c r="Z24" s="83"/>
    </row>
    <row r="25" spans="1:26" x14ac:dyDescent="0.25">
      <c r="A25" s="30"/>
      <c r="B25" s="18" t="s">
        <v>21</v>
      </c>
      <c r="C25" s="64" t="s">
        <v>44</v>
      </c>
      <c r="D25" s="7" t="s">
        <v>6</v>
      </c>
      <c r="E25" s="21">
        <v>2.7923413765463541</v>
      </c>
      <c r="F25" s="21">
        <v>2.4695934642637791</v>
      </c>
      <c r="G25" s="21">
        <v>2.0450919900176676</v>
      </c>
      <c r="H25" s="21">
        <v>1.6860507895085377</v>
      </c>
      <c r="I25" s="21">
        <v>1.4695903311997633</v>
      </c>
      <c r="J25" s="21">
        <v>1.2261206471184194</v>
      </c>
      <c r="K25" s="22">
        <v>0.86574749839837573</v>
      </c>
      <c r="P25" s="30"/>
      <c r="Q25" s="64" t="s">
        <v>21</v>
      </c>
      <c r="R25" s="64" t="s">
        <v>44</v>
      </c>
      <c r="S25" s="7" t="s">
        <v>6</v>
      </c>
      <c r="T25" s="82">
        <v>70718</v>
      </c>
      <c r="U25" s="82">
        <v>62888</v>
      </c>
      <c r="V25" s="82">
        <v>57241</v>
      </c>
      <c r="W25" s="82">
        <v>51558</v>
      </c>
      <c r="X25" s="82">
        <v>47862</v>
      </c>
      <c r="Y25" s="82">
        <v>41995</v>
      </c>
      <c r="Z25" s="83">
        <v>30338</v>
      </c>
    </row>
    <row r="26" spans="1:26" x14ac:dyDescent="0.25">
      <c r="A26" s="30"/>
      <c r="B26" s="64"/>
      <c r="C26" s="64"/>
      <c r="D26" s="7" t="s">
        <v>41</v>
      </c>
      <c r="E26" s="21">
        <v>0.16005349818005618</v>
      </c>
      <c r="F26" s="21">
        <v>0.14758062327543719</v>
      </c>
      <c r="G26" s="21">
        <v>0.14888529947530788</v>
      </c>
      <c r="H26" s="21">
        <v>0.10037039624667604</v>
      </c>
      <c r="I26" s="21">
        <v>7.7052137388364278E-2</v>
      </c>
      <c r="J26" s="21">
        <v>7.6450210160354609E-2</v>
      </c>
      <c r="K26" s="22">
        <v>6.5602579457748417E-2</v>
      </c>
      <c r="P26" s="30"/>
      <c r="Q26" s="64"/>
      <c r="R26" s="64"/>
      <c r="S26" s="7" t="s">
        <v>41</v>
      </c>
      <c r="T26" s="82">
        <v>4163.9789589966931</v>
      </c>
      <c r="U26" s="82">
        <v>3829.0601371478251</v>
      </c>
      <c r="V26" s="82">
        <v>4472.9086625328082</v>
      </c>
      <c r="W26" s="82">
        <v>3089.3442911126444</v>
      </c>
      <c r="X26" s="82">
        <v>2581.4892641655283</v>
      </c>
      <c r="Y26" s="82">
        <v>2632.3548243684809</v>
      </c>
      <c r="Z26" s="83">
        <v>2297.1386996482306</v>
      </c>
    </row>
    <row r="27" spans="1:26" x14ac:dyDescent="0.25">
      <c r="A27" s="30"/>
      <c r="B27" s="64"/>
      <c r="C27" s="64" t="s">
        <v>45</v>
      </c>
      <c r="D27" s="7" t="s">
        <v>6</v>
      </c>
      <c r="E27" s="21">
        <v>10.614119254354272</v>
      </c>
      <c r="F27" s="21">
        <v>10.328797420137192</v>
      </c>
      <c r="G27" s="21">
        <v>9.952857237280476</v>
      </c>
      <c r="H27" s="21">
        <v>9.4724019470783194</v>
      </c>
      <c r="I27" s="21">
        <v>9.1189704331763508</v>
      </c>
      <c r="J27" s="21">
        <v>7.7819756323302274</v>
      </c>
      <c r="K27" s="22">
        <v>5.6699640865176768</v>
      </c>
      <c r="P27" s="30"/>
      <c r="Q27" s="64"/>
      <c r="R27" s="64" t="s">
        <v>45</v>
      </c>
      <c r="S27" s="7" t="s">
        <v>6</v>
      </c>
      <c r="T27" s="82">
        <v>268810</v>
      </c>
      <c r="U27" s="82">
        <v>263022</v>
      </c>
      <c r="V27" s="82">
        <v>278575</v>
      </c>
      <c r="W27" s="82">
        <v>289658</v>
      </c>
      <c r="X27" s="82">
        <v>296989</v>
      </c>
      <c r="Y27" s="82">
        <v>266535</v>
      </c>
      <c r="Z27" s="83">
        <v>198690</v>
      </c>
    </row>
    <row r="28" spans="1:26" x14ac:dyDescent="0.25">
      <c r="A28" s="30"/>
      <c r="B28" s="64"/>
      <c r="C28" s="64"/>
      <c r="D28" s="7" t="s">
        <v>41</v>
      </c>
      <c r="E28" s="21">
        <v>0.27099456307896003</v>
      </c>
      <c r="F28" s="21">
        <v>0.31149073260185095</v>
      </c>
      <c r="G28" s="21">
        <v>0.32534806286724793</v>
      </c>
      <c r="H28" s="21">
        <v>0.27140649525689137</v>
      </c>
      <c r="I28" s="21">
        <v>0.21572413501937138</v>
      </c>
      <c r="J28" s="21">
        <v>0.21395371426469736</v>
      </c>
      <c r="K28" s="22">
        <v>0.16486811756744624</v>
      </c>
      <c r="P28" s="30"/>
      <c r="Q28" s="64"/>
      <c r="R28" s="64"/>
      <c r="S28" s="7" t="s">
        <v>41</v>
      </c>
      <c r="T28" s="82">
        <v>7321.0016033719603</v>
      </c>
      <c r="U28" s="82">
        <v>8520.12235929692</v>
      </c>
      <c r="V28" s="82">
        <v>12186.110905084824</v>
      </c>
      <c r="W28" s="82">
        <v>10377.007351648266</v>
      </c>
      <c r="X28" s="82">
        <v>8560.652688906277</v>
      </c>
      <c r="Y28" s="82">
        <v>8460.9284342668834</v>
      </c>
      <c r="Z28" s="83">
        <v>6061.5944583887995</v>
      </c>
    </row>
    <row r="29" spans="1:26" x14ac:dyDescent="0.25">
      <c r="A29" s="30"/>
      <c r="B29" s="64"/>
      <c r="C29" s="64" t="s">
        <v>46</v>
      </c>
      <c r="D29" s="7" t="s">
        <v>6</v>
      </c>
      <c r="E29" s="21">
        <v>24.612982069597287</v>
      </c>
      <c r="F29" s="21">
        <v>24.388217202331678</v>
      </c>
      <c r="G29" s="21">
        <v>24.65832661949413</v>
      </c>
      <c r="H29" s="21">
        <v>24.354404880449586</v>
      </c>
      <c r="I29" s="21">
        <v>24.561367417233836</v>
      </c>
      <c r="J29" s="21">
        <v>26.049027307790006</v>
      </c>
      <c r="K29" s="22">
        <v>27.866579344254344</v>
      </c>
      <c r="P29" s="30"/>
      <c r="Q29" s="64"/>
      <c r="R29" s="64" t="s">
        <v>46</v>
      </c>
      <c r="S29" s="7" t="s">
        <v>6</v>
      </c>
      <c r="T29" s="82">
        <v>623341</v>
      </c>
      <c r="U29" s="82">
        <v>621044</v>
      </c>
      <c r="V29" s="82">
        <v>690173</v>
      </c>
      <c r="W29" s="82">
        <v>744737</v>
      </c>
      <c r="X29" s="82">
        <v>799921</v>
      </c>
      <c r="Y29" s="82">
        <v>892187</v>
      </c>
      <c r="Z29" s="83">
        <v>976516</v>
      </c>
    </row>
    <row r="30" spans="1:26" x14ac:dyDescent="0.25">
      <c r="A30" s="30"/>
      <c r="B30" s="64"/>
      <c r="C30" s="64"/>
      <c r="D30" s="7" t="s">
        <v>41</v>
      </c>
      <c r="E30" s="21">
        <v>0.4007032765155385</v>
      </c>
      <c r="F30" s="21">
        <v>0.47498138831995634</v>
      </c>
      <c r="G30" s="21">
        <v>0.52375179888748569</v>
      </c>
      <c r="H30" s="21">
        <v>0.45688986554142186</v>
      </c>
      <c r="I30" s="21">
        <v>0.32912652202738907</v>
      </c>
      <c r="J30" s="21">
        <v>0.43192913552294138</v>
      </c>
      <c r="K30" s="22">
        <v>0.57296471032684693</v>
      </c>
      <c r="P30" s="30"/>
      <c r="Q30" s="64"/>
      <c r="R30" s="64"/>
      <c r="S30" s="7" t="s">
        <v>41</v>
      </c>
      <c r="T30" s="82">
        <v>13487.550204157244</v>
      </c>
      <c r="U30" s="82">
        <v>15264.796784868038</v>
      </c>
      <c r="V30" s="82">
        <v>24691.381302202131</v>
      </c>
      <c r="W30" s="82">
        <v>19323.069622530809</v>
      </c>
      <c r="X30" s="82">
        <v>15889.92912734623</v>
      </c>
      <c r="Y30" s="82">
        <v>22707.534091043148</v>
      </c>
      <c r="Z30" s="83">
        <v>28001.629314340447</v>
      </c>
    </row>
    <row r="31" spans="1:26" x14ac:dyDescent="0.25">
      <c r="A31" s="30"/>
      <c r="B31" s="64"/>
      <c r="C31" s="64" t="s">
        <v>47</v>
      </c>
      <c r="D31" s="7" t="s">
        <v>6</v>
      </c>
      <c r="E31" s="21">
        <v>26.827530927081977</v>
      </c>
      <c r="F31" s="21">
        <v>25.740862331395505</v>
      </c>
      <c r="G31" s="21">
        <v>24.078250912397351</v>
      </c>
      <c r="H31" s="21">
        <v>24.309962834153335</v>
      </c>
      <c r="I31" s="21">
        <v>23.174495659270715</v>
      </c>
      <c r="J31" s="21">
        <v>22.543014221773237</v>
      </c>
      <c r="K31" s="22">
        <v>23.987038614484391</v>
      </c>
      <c r="P31" s="30"/>
      <c r="Q31" s="64"/>
      <c r="R31" s="64" t="s">
        <v>47</v>
      </c>
      <c r="S31" s="7" t="s">
        <v>6</v>
      </c>
      <c r="T31" s="82">
        <v>679426</v>
      </c>
      <c r="U31" s="82">
        <v>655489</v>
      </c>
      <c r="V31" s="82">
        <v>673937</v>
      </c>
      <c r="W31" s="82">
        <v>743378</v>
      </c>
      <c r="X31" s="82">
        <v>754753</v>
      </c>
      <c r="Y31" s="82">
        <v>772105</v>
      </c>
      <c r="Z31" s="83">
        <v>840567</v>
      </c>
    </row>
    <row r="32" spans="1:26" x14ac:dyDescent="0.25">
      <c r="A32" s="30"/>
      <c r="B32" s="64"/>
      <c r="C32" s="64"/>
      <c r="D32" s="7" t="s">
        <v>41</v>
      </c>
      <c r="E32" s="21">
        <v>0.43935301844840241</v>
      </c>
      <c r="F32" s="21">
        <v>0.4962806037534559</v>
      </c>
      <c r="G32" s="21">
        <v>0.50891008053832054</v>
      </c>
      <c r="H32" s="21">
        <v>0.43775015479490798</v>
      </c>
      <c r="I32" s="21">
        <v>0.3274913194759001</v>
      </c>
      <c r="J32" s="21">
        <v>0.29833387428943203</v>
      </c>
      <c r="K32" s="22">
        <v>0.36079090543591419</v>
      </c>
      <c r="P32" s="30"/>
      <c r="Q32" s="64"/>
      <c r="R32" s="64"/>
      <c r="S32" s="7" t="s">
        <v>41</v>
      </c>
      <c r="T32" s="82">
        <v>12639.376967660277</v>
      </c>
      <c r="U32" s="82">
        <v>16451.32064377793</v>
      </c>
      <c r="V32" s="82">
        <v>23214.132610829176</v>
      </c>
      <c r="W32" s="82">
        <v>19632.431707194813</v>
      </c>
      <c r="X32" s="82">
        <v>13677.200193492517</v>
      </c>
      <c r="Y32" s="82">
        <v>15492.651159194409</v>
      </c>
      <c r="Z32" s="83">
        <v>16136.730232068492</v>
      </c>
    </row>
    <row r="33" spans="1:26" x14ac:dyDescent="0.25">
      <c r="A33" s="30"/>
      <c r="B33" s="64"/>
      <c r="C33" s="64" t="s">
        <v>48</v>
      </c>
      <c r="D33" s="7" t="s">
        <v>6</v>
      </c>
      <c r="E33" s="21">
        <v>22.445065684265391</v>
      </c>
      <c r="F33" s="21">
        <v>23.167910992848199</v>
      </c>
      <c r="G33" s="21">
        <v>24.491192217067503</v>
      </c>
      <c r="H33" s="21">
        <v>23.308953976810997</v>
      </c>
      <c r="I33" s="21">
        <v>23.353442891944486</v>
      </c>
      <c r="J33" s="21">
        <v>22.582955477762241</v>
      </c>
      <c r="K33" s="22">
        <v>22.588738547851111</v>
      </c>
      <c r="P33" s="30"/>
      <c r="Q33" s="64"/>
      <c r="R33" s="64" t="s">
        <v>48</v>
      </c>
      <c r="S33" s="7" t="s">
        <v>6</v>
      </c>
      <c r="T33" s="82">
        <v>568437</v>
      </c>
      <c r="U33" s="82">
        <v>589969</v>
      </c>
      <c r="V33" s="82">
        <v>685495</v>
      </c>
      <c r="W33" s="82">
        <v>712768</v>
      </c>
      <c r="X33" s="82">
        <v>760581</v>
      </c>
      <c r="Y33" s="82">
        <v>773473</v>
      </c>
      <c r="Z33" s="83">
        <v>791567</v>
      </c>
    </row>
    <row r="34" spans="1:26" x14ac:dyDescent="0.25">
      <c r="A34" s="30"/>
      <c r="B34" s="64"/>
      <c r="C34" s="64"/>
      <c r="D34" s="7" t="s">
        <v>41</v>
      </c>
      <c r="E34" s="21">
        <v>0.37804292530193068</v>
      </c>
      <c r="F34" s="21">
        <v>0.39081078215842191</v>
      </c>
      <c r="G34" s="21">
        <v>0.54915474311541956</v>
      </c>
      <c r="H34" s="21">
        <v>0.42448441570189188</v>
      </c>
      <c r="I34" s="21">
        <v>0.3068592201458108</v>
      </c>
      <c r="J34" s="21">
        <v>0.32840249182936027</v>
      </c>
      <c r="K34" s="22">
        <v>0.37701612788694561</v>
      </c>
      <c r="P34" s="30"/>
      <c r="Q34" s="64"/>
      <c r="R34" s="64"/>
      <c r="S34" s="7" t="s">
        <v>41</v>
      </c>
      <c r="T34" s="82">
        <v>12207.558577769136</v>
      </c>
      <c r="U34" s="82">
        <v>11814.148495875286</v>
      </c>
      <c r="V34" s="82">
        <v>24712.722778462045</v>
      </c>
      <c r="W34" s="82">
        <v>17385.763167328259</v>
      </c>
      <c r="X34" s="82">
        <v>12490.954155471025</v>
      </c>
      <c r="Y34" s="82">
        <v>12409.740072471457</v>
      </c>
      <c r="Z34" s="83">
        <v>15188.538009201824</v>
      </c>
    </row>
    <row r="35" spans="1:26" x14ac:dyDescent="0.25">
      <c r="A35" s="30"/>
      <c r="B35" s="64"/>
      <c r="C35" s="64" t="s">
        <v>49</v>
      </c>
      <c r="D35" s="7" t="s">
        <v>6</v>
      </c>
      <c r="E35" s="21">
        <v>9.5914426847036793</v>
      </c>
      <c r="F35" s="21">
        <v>10.944899885803686</v>
      </c>
      <c r="G35" s="21">
        <v>11.672755270289342</v>
      </c>
      <c r="H35" s="21">
        <v>13.180516790035041</v>
      </c>
      <c r="I35" s="21">
        <v>14.324498760449591</v>
      </c>
      <c r="J35" s="21">
        <v>15.04982438110031</v>
      </c>
      <c r="K35" s="22">
        <v>15.146928519756694</v>
      </c>
      <c r="P35" s="30"/>
      <c r="Q35" s="64"/>
      <c r="R35" s="64" t="s">
        <v>49</v>
      </c>
      <c r="S35" s="7" t="s">
        <v>6</v>
      </c>
      <c r="T35" s="82">
        <v>242910</v>
      </c>
      <c r="U35" s="82">
        <v>278711</v>
      </c>
      <c r="V35" s="82">
        <v>326714</v>
      </c>
      <c r="W35" s="82">
        <v>403049</v>
      </c>
      <c r="X35" s="82">
        <v>466524</v>
      </c>
      <c r="Y35" s="82">
        <v>515461</v>
      </c>
      <c r="Z35" s="83">
        <v>530787</v>
      </c>
    </row>
    <row r="36" spans="1:26" x14ac:dyDescent="0.25">
      <c r="A36" s="30"/>
      <c r="B36" s="64"/>
      <c r="C36" s="64"/>
      <c r="D36" s="7" t="s">
        <v>41</v>
      </c>
      <c r="E36" s="21">
        <v>0.25750759522680844</v>
      </c>
      <c r="F36" s="21">
        <v>0.32089066969240598</v>
      </c>
      <c r="G36" s="21">
        <v>0.40663639483196279</v>
      </c>
      <c r="H36" s="21">
        <v>0.38342123720702342</v>
      </c>
      <c r="I36" s="21">
        <v>0.25625311043684346</v>
      </c>
      <c r="J36" s="21">
        <v>0.27788010736385244</v>
      </c>
      <c r="K36" s="22">
        <v>0.28340344161415687</v>
      </c>
      <c r="P36" s="30"/>
      <c r="Q36" s="64"/>
      <c r="R36" s="64"/>
      <c r="S36" s="7" t="s">
        <v>41</v>
      </c>
      <c r="T36" s="82">
        <v>7089.063232211236</v>
      </c>
      <c r="U36" s="82">
        <v>8965.9660253460588</v>
      </c>
      <c r="V36" s="82">
        <v>13141.695234469023</v>
      </c>
      <c r="W36" s="82">
        <v>15543.46653753827</v>
      </c>
      <c r="X36" s="82">
        <v>9727.7875672089122</v>
      </c>
      <c r="Y36" s="82">
        <v>9574.8183435529991</v>
      </c>
      <c r="Z36" s="83">
        <v>10091.027767530883</v>
      </c>
    </row>
    <row r="37" spans="1:26" x14ac:dyDescent="0.25">
      <c r="A37" s="30"/>
      <c r="B37" s="64"/>
      <c r="C37" s="64" t="s">
        <v>50</v>
      </c>
      <c r="D37" s="7" t="s">
        <v>6</v>
      </c>
      <c r="E37" s="21">
        <v>3.11651800345104</v>
      </c>
      <c r="F37" s="21">
        <v>2.9597187032199592</v>
      </c>
      <c r="G37" s="21">
        <v>3.1015257534535334</v>
      </c>
      <c r="H37" s="21">
        <v>3.6877087819641816</v>
      </c>
      <c r="I37" s="21">
        <v>3.9976345067252597</v>
      </c>
      <c r="J37" s="21">
        <v>4.7670823321255575</v>
      </c>
      <c r="K37" s="22">
        <v>3.8750033887374067</v>
      </c>
      <c r="P37" s="30"/>
      <c r="Q37" s="73"/>
      <c r="R37" s="73" t="s">
        <v>50</v>
      </c>
      <c r="S37" s="7" t="s">
        <v>6</v>
      </c>
      <c r="T37" s="82">
        <v>78928</v>
      </c>
      <c r="U37" s="82">
        <v>75369</v>
      </c>
      <c r="V37" s="82">
        <v>86810</v>
      </c>
      <c r="W37" s="82">
        <v>112767</v>
      </c>
      <c r="X37" s="82">
        <v>130196</v>
      </c>
      <c r="Y37" s="82">
        <v>163274</v>
      </c>
      <c r="Z37" s="83">
        <v>135790</v>
      </c>
    </row>
    <row r="38" spans="1:26" x14ac:dyDescent="0.25">
      <c r="A38" s="30"/>
      <c r="B38" s="64"/>
      <c r="C38" s="64"/>
      <c r="D38" s="7" t="s">
        <v>41</v>
      </c>
      <c r="E38" s="21">
        <v>0.15280295339938035</v>
      </c>
      <c r="F38" s="21">
        <v>0.16868443705187855</v>
      </c>
      <c r="G38" s="21">
        <v>0.21177924318065439</v>
      </c>
      <c r="H38" s="21">
        <v>0.28201161917051826</v>
      </c>
      <c r="I38" s="21">
        <v>0.12201933704184693</v>
      </c>
      <c r="J38" s="21">
        <v>0.16326575191766562</v>
      </c>
      <c r="K38" s="22">
        <v>0.13953764321385922</v>
      </c>
      <c r="P38" s="30"/>
      <c r="Q38" s="64"/>
      <c r="R38" s="64"/>
      <c r="S38" s="7" t="s">
        <v>41</v>
      </c>
      <c r="T38" s="82">
        <v>4008.5746818611747</v>
      </c>
      <c r="U38" s="82">
        <v>4368.6094003497074</v>
      </c>
      <c r="V38" s="82">
        <v>6735.1078171008276</v>
      </c>
      <c r="W38" s="82">
        <v>9531.7307345851095</v>
      </c>
      <c r="X38" s="82">
        <v>3942.5515284349794</v>
      </c>
      <c r="Y38" s="82">
        <v>5537.7237399443902</v>
      </c>
      <c r="Z38" s="83">
        <v>4810.3877314032261</v>
      </c>
    </row>
    <row r="39" spans="1:26" x14ac:dyDescent="0.25">
      <c r="A39" s="30"/>
      <c r="B39" s="64"/>
      <c r="C39" s="73" t="s">
        <v>20</v>
      </c>
      <c r="D39" s="7" t="s">
        <v>6</v>
      </c>
      <c r="E39" s="21">
        <v>100</v>
      </c>
      <c r="F39" s="21">
        <v>100</v>
      </c>
      <c r="G39" s="21">
        <v>100</v>
      </c>
      <c r="H39" s="21">
        <v>100</v>
      </c>
      <c r="I39" s="21">
        <v>100</v>
      </c>
      <c r="J39" s="21">
        <v>100</v>
      </c>
      <c r="K39" s="22">
        <v>100</v>
      </c>
      <c r="P39" s="30"/>
      <c r="Q39" s="64"/>
      <c r="R39" s="64" t="s">
        <v>20</v>
      </c>
      <c r="S39" s="7" t="s">
        <v>6</v>
      </c>
      <c r="T39" s="82">
        <v>2532570</v>
      </c>
      <c r="U39" s="82">
        <v>2546492</v>
      </c>
      <c r="V39" s="82">
        <v>2798945</v>
      </c>
      <c r="W39" s="82">
        <v>3057915</v>
      </c>
      <c r="X39" s="82">
        <v>3256826</v>
      </c>
      <c r="Y39" s="82">
        <v>3425030</v>
      </c>
      <c r="Z39" s="83">
        <v>3504255</v>
      </c>
    </row>
    <row r="40" spans="1:26" x14ac:dyDescent="0.25">
      <c r="A40" s="30"/>
      <c r="B40" s="64"/>
      <c r="C40" s="73"/>
      <c r="D40" s="7" t="s">
        <v>7</v>
      </c>
      <c r="E40" s="21">
        <v>0</v>
      </c>
      <c r="F40" s="21">
        <v>0</v>
      </c>
      <c r="G40" s="21">
        <v>0</v>
      </c>
      <c r="H40" s="21">
        <v>0</v>
      </c>
      <c r="I40" s="21">
        <v>0</v>
      </c>
      <c r="J40" s="21">
        <v>0</v>
      </c>
      <c r="K40" s="22">
        <v>0</v>
      </c>
      <c r="P40" s="30"/>
      <c r="Q40" s="64"/>
      <c r="R40" s="64"/>
      <c r="S40" s="7" t="s">
        <v>7</v>
      </c>
      <c r="T40" s="82">
        <v>30323.884020577043</v>
      </c>
      <c r="U40" s="82">
        <v>34967.571184942411</v>
      </c>
      <c r="V40" s="82">
        <v>77542.666499102357</v>
      </c>
      <c r="W40" s="82">
        <v>61709.194717964521</v>
      </c>
      <c r="X40" s="82">
        <v>39653.476366891664</v>
      </c>
      <c r="Y40" s="82">
        <v>45749.865045639548</v>
      </c>
      <c r="Z40" s="83">
        <v>45765.596205699643</v>
      </c>
    </row>
    <row r="41" spans="1:26" x14ac:dyDescent="0.25">
      <c r="A41" s="11"/>
      <c r="B41" s="25"/>
      <c r="C41" s="25"/>
      <c r="D41" s="25"/>
      <c r="E41" s="25"/>
      <c r="F41" s="25"/>
      <c r="G41" s="25"/>
      <c r="H41" s="25"/>
      <c r="I41" s="25"/>
      <c r="J41" s="25"/>
      <c r="K41" s="79"/>
      <c r="P41" s="11"/>
      <c r="Q41" s="25"/>
      <c r="R41" s="25"/>
      <c r="S41" s="25"/>
      <c r="T41" s="25"/>
      <c r="U41" s="25"/>
      <c r="V41" s="25"/>
      <c r="W41" s="25"/>
      <c r="X41" s="25"/>
      <c r="Y41" s="25"/>
      <c r="Z41" s="79"/>
    </row>
    <row r="42" spans="1:26" x14ac:dyDescent="0.25">
      <c r="A42" s="6" t="s">
        <v>8</v>
      </c>
      <c r="B42" s="6"/>
      <c r="C42" s="6"/>
      <c r="D42" s="6"/>
      <c r="E42" s="6"/>
      <c r="F42" s="6"/>
      <c r="G42" s="6"/>
      <c r="H42" s="6"/>
      <c r="I42" s="6"/>
      <c r="J42" s="6"/>
      <c r="P42" s="6" t="s">
        <v>8</v>
      </c>
      <c r="Q42" s="6"/>
      <c r="R42" s="6"/>
      <c r="S42" s="6"/>
      <c r="T42" s="6"/>
      <c r="U42" s="6"/>
      <c r="V42" s="6"/>
      <c r="W42" s="6"/>
      <c r="X42" s="6"/>
      <c r="Y42" s="6"/>
    </row>
    <row r="43" spans="1:26" ht="51.75" customHeight="1" x14ac:dyDescent="0.25">
      <c r="A43" s="172" t="s">
        <v>15</v>
      </c>
      <c r="B43" s="172"/>
      <c r="C43" s="172"/>
      <c r="D43" s="172"/>
      <c r="E43" s="172"/>
      <c r="F43" s="172"/>
      <c r="G43" s="172"/>
      <c r="H43" s="172"/>
      <c r="I43" s="172"/>
      <c r="J43" s="172"/>
      <c r="K43" s="172"/>
      <c r="L43" s="6"/>
      <c r="M43" s="6"/>
      <c r="N43" s="6"/>
      <c r="O43" s="6"/>
      <c r="P43" s="172" t="s">
        <v>15</v>
      </c>
      <c r="Q43" s="172"/>
      <c r="R43" s="172"/>
      <c r="S43" s="172"/>
      <c r="T43" s="172"/>
      <c r="U43" s="172"/>
      <c r="V43" s="172"/>
      <c r="W43" s="172"/>
      <c r="X43" s="172"/>
      <c r="Y43" s="172"/>
      <c r="Z43" s="172"/>
    </row>
    <row r="44" spans="1:26" ht="55.5" customHeight="1" x14ac:dyDescent="0.25">
      <c r="A44" s="172" t="s">
        <v>16</v>
      </c>
      <c r="B44" s="172"/>
      <c r="C44" s="172"/>
      <c r="D44" s="172"/>
      <c r="E44" s="172"/>
      <c r="F44" s="172"/>
      <c r="G44" s="172"/>
      <c r="H44" s="172"/>
      <c r="I44" s="172"/>
      <c r="J44" s="172"/>
      <c r="K44" s="172"/>
      <c r="L44" s="6"/>
      <c r="M44" s="6"/>
      <c r="N44" s="6"/>
      <c r="O44" s="6"/>
      <c r="P44" s="172" t="s">
        <v>16</v>
      </c>
      <c r="Q44" s="172"/>
      <c r="R44" s="172"/>
      <c r="S44" s="172"/>
      <c r="T44" s="172"/>
      <c r="U44" s="172"/>
      <c r="V44" s="172"/>
      <c r="W44" s="172"/>
      <c r="X44" s="172"/>
      <c r="Y44" s="172"/>
      <c r="Z44" s="172"/>
    </row>
    <row r="45" spans="1:26" x14ac:dyDescent="0.25">
      <c r="A45" s="172" t="s">
        <v>11</v>
      </c>
      <c r="B45" s="172"/>
      <c r="C45" s="172"/>
      <c r="D45" s="172"/>
      <c r="E45" s="172"/>
      <c r="F45" s="172"/>
      <c r="G45" s="172"/>
      <c r="H45" s="172"/>
      <c r="I45" s="172"/>
      <c r="J45" s="172"/>
      <c r="K45" s="172"/>
      <c r="L45" s="6"/>
      <c r="M45" s="6"/>
      <c r="N45" s="6"/>
      <c r="O45" s="6"/>
      <c r="P45" s="172" t="s">
        <v>11</v>
      </c>
      <c r="Q45" s="172"/>
      <c r="R45" s="172"/>
      <c r="S45" s="172"/>
      <c r="T45" s="172"/>
      <c r="U45" s="172"/>
      <c r="V45" s="172"/>
      <c r="W45" s="172"/>
      <c r="X45" s="172"/>
      <c r="Y45" s="172"/>
      <c r="Z45" s="172"/>
    </row>
  </sheetData>
  <mergeCells count="7">
    <mergeCell ref="A45:K45"/>
    <mergeCell ref="P45:Z45"/>
    <mergeCell ref="P8:P9"/>
    <mergeCell ref="A43:K43"/>
    <mergeCell ref="P43:Z43"/>
    <mergeCell ref="A44:K44"/>
    <mergeCell ref="P44:Z44"/>
  </mergeCells>
  <hyperlinks>
    <hyperlink ref="A1" location="Indice!A1" display="Indice" xr:uid="{26C76E2C-C667-46DD-A84B-D370A1E3A745}"/>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80A7C-179D-4F18-B472-F9A24AC3F86C}">
  <dimension ref="A1:X26"/>
  <sheetViews>
    <sheetView workbookViewId="0"/>
  </sheetViews>
  <sheetFormatPr baseColWidth="10" defaultRowHeight="15" x14ac:dyDescent="0.25"/>
  <cols>
    <col min="2" max="2" width="21.140625" customWidth="1"/>
    <col min="16" max="16" width="21.7109375" customWidth="1"/>
  </cols>
  <sheetData>
    <row r="1" spans="1:24" x14ac:dyDescent="0.25">
      <c r="A1" s="166" t="s">
        <v>278</v>
      </c>
    </row>
    <row r="3" spans="1:24" x14ac:dyDescent="0.25">
      <c r="A3" s="18" t="s">
        <v>166</v>
      </c>
      <c r="O3" s="18" t="s">
        <v>167</v>
      </c>
    </row>
    <row r="4" spans="1:24" x14ac:dyDescent="0.25">
      <c r="A4" s="17" t="s">
        <v>14</v>
      </c>
      <c r="O4" s="7" t="s">
        <v>17</v>
      </c>
    </row>
    <row r="6" spans="1:24" x14ac:dyDescent="0.25">
      <c r="A6" s="75"/>
      <c r="B6" s="76"/>
      <c r="C6" s="76"/>
      <c r="D6" s="77" t="s">
        <v>0</v>
      </c>
      <c r="E6" s="77" t="s">
        <v>1</v>
      </c>
      <c r="F6" s="77" t="s">
        <v>2</v>
      </c>
      <c r="G6" s="77" t="s">
        <v>3</v>
      </c>
      <c r="H6" s="77" t="s">
        <v>4</v>
      </c>
      <c r="I6" s="77" t="s">
        <v>5</v>
      </c>
      <c r="J6" s="81">
        <v>2020</v>
      </c>
      <c r="O6" s="75"/>
      <c r="P6" s="76"/>
      <c r="Q6" s="76"/>
      <c r="R6" s="77" t="s">
        <v>0</v>
      </c>
      <c r="S6" s="77" t="s">
        <v>1</v>
      </c>
      <c r="T6" s="77" t="s">
        <v>2</v>
      </c>
      <c r="U6" s="77" t="s">
        <v>3</v>
      </c>
      <c r="V6" s="77" t="s">
        <v>4</v>
      </c>
      <c r="W6" s="77" t="s">
        <v>5</v>
      </c>
      <c r="X6" s="81">
        <v>2020</v>
      </c>
    </row>
    <row r="7" spans="1:24" x14ac:dyDescent="0.25">
      <c r="A7" s="78"/>
      <c r="B7" s="18"/>
      <c r="C7" s="18"/>
      <c r="D7" s="74"/>
      <c r="E7" s="74"/>
      <c r="F7" s="74"/>
      <c r="G7" s="74"/>
      <c r="H7" s="74"/>
      <c r="I7" s="74"/>
      <c r="J7" s="80"/>
      <c r="O7" s="78"/>
      <c r="P7" s="18"/>
      <c r="Q7" s="18"/>
      <c r="R7" s="74"/>
      <c r="S7" s="74"/>
      <c r="T7" s="74"/>
      <c r="U7" s="74"/>
      <c r="V7" s="74"/>
      <c r="W7" s="74"/>
      <c r="X7" s="80"/>
    </row>
    <row r="8" spans="1:24" x14ac:dyDescent="0.25">
      <c r="A8" s="19" t="s">
        <v>153</v>
      </c>
      <c r="B8" s="64" t="s">
        <v>168</v>
      </c>
      <c r="C8" s="7" t="s">
        <v>6</v>
      </c>
      <c r="D8" s="21">
        <v>3.0705840772537081</v>
      </c>
      <c r="E8" s="21">
        <v>3.1094976143275557</v>
      </c>
      <c r="F8" s="21">
        <v>1.8981963793367029</v>
      </c>
      <c r="G8" s="21">
        <v>2.0008082158257783</v>
      </c>
      <c r="H8" s="21">
        <v>2.7087531166947501</v>
      </c>
      <c r="I8" s="21">
        <v>2.2322174446706544</v>
      </c>
      <c r="J8" s="22">
        <v>4.1489664056723656</v>
      </c>
      <c r="O8" s="173" t="s">
        <v>96</v>
      </c>
      <c r="P8" s="64" t="s">
        <v>168</v>
      </c>
      <c r="Q8" s="7" t="s">
        <v>6</v>
      </c>
      <c r="R8" s="82">
        <v>201993</v>
      </c>
      <c r="S8" s="82">
        <v>201917</v>
      </c>
      <c r="T8" s="82">
        <v>131242</v>
      </c>
      <c r="U8" s="82">
        <v>145614</v>
      </c>
      <c r="V8" s="82">
        <v>204404</v>
      </c>
      <c r="W8" s="82">
        <v>175824</v>
      </c>
      <c r="X8" s="83">
        <v>317946</v>
      </c>
    </row>
    <row r="9" spans="1:24" x14ac:dyDescent="0.25">
      <c r="A9" s="30"/>
      <c r="B9" s="64"/>
      <c r="C9" s="7" t="s">
        <v>41</v>
      </c>
      <c r="D9" s="21">
        <v>0.12110421964722261</v>
      </c>
      <c r="E9" s="21">
        <v>0.16731549590203654</v>
      </c>
      <c r="F9" s="21">
        <v>0.13245302260646991</v>
      </c>
      <c r="G9" s="21">
        <v>0.11632199294093135</v>
      </c>
      <c r="H9" s="21">
        <v>7.994552039273263E-2</v>
      </c>
      <c r="I9" s="21">
        <v>0.10099092539042843</v>
      </c>
      <c r="J9" s="22">
        <v>0.12850144034341185</v>
      </c>
      <c r="O9" s="173"/>
      <c r="P9" s="64"/>
      <c r="Q9" s="7" t="s">
        <v>41</v>
      </c>
      <c r="R9" s="82">
        <v>8254.6388265152546</v>
      </c>
      <c r="S9" s="82">
        <v>11175.971511882577</v>
      </c>
      <c r="T9" s="82">
        <v>9576.3831361345019</v>
      </c>
      <c r="U9" s="82">
        <v>9133.622776150436</v>
      </c>
      <c r="V9" s="82">
        <v>6087.7007167587717</v>
      </c>
      <c r="W9" s="82">
        <v>8047.8795713044092</v>
      </c>
      <c r="X9" s="83">
        <v>9817.2304928528156</v>
      </c>
    </row>
    <row r="10" spans="1:24" x14ac:dyDescent="0.25">
      <c r="A10" s="30"/>
      <c r="B10" s="64" t="s">
        <v>169</v>
      </c>
      <c r="C10" s="7" t="s">
        <v>6</v>
      </c>
      <c r="D10" s="21">
        <v>20.344935830929607</v>
      </c>
      <c r="E10" s="21">
        <v>20.090668334781693</v>
      </c>
      <c r="F10" s="21">
        <v>20.286021032285479</v>
      </c>
      <c r="G10" s="21">
        <v>19.38294466744502</v>
      </c>
      <c r="H10" s="21">
        <v>19.24714304361683</v>
      </c>
      <c r="I10" s="21">
        <v>21.518546204656495</v>
      </c>
      <c r="J10" s="22">
        <v>24.105491424143622</v>
      </c>
      <c r="O10" s="30"/>
      <c r="P10" s="64" t="s">
        <v>169</v>
      </c>
      <c r="Q10" s="7" t="s">
        <v>6</v>
      </c>
      <c r="R10" s="82">
        <v>1338356</v>
      </c>
      <c r="S10" s="82">
        <v>1304599</v>
      </c>
      <c r="T10" s="82">
        <v>1402583</v>
      </c>
      <c r="U10" s="82">
        <v>1410644</v>
      </c>
      <c r="V10" s="82">
        <v>1452400</v>
      </c>
      <c r="W10" s="82">
        <v>1694941</v>
      </c>
      <c r="X10" s="83">
        <v>1847266</v>
      </c>
    </row>
    <row r="11" spans="1:24" x14ac:dyDescent="0.25">
      <c r="A11" s="30"/>
      <c r="B11" s="64"/>
      <c r="C11" s="7" t="s">
        <v>41</v>
      </c>
      <c r="D11" s="21">
        <v>0.25411858503160434</v>
      </c>
      <c r="E11" s="21">
        <v>0.30186442014017928</v>
      </c>
      <c r="F11" s="21">
        <v>0.41251645929888175</v>
      </c>
      <c r="G11" s="21">
        <v>0.33135925920149345</v>
      </c>
      <c r="H11" s="21">
        <v>0.22094930495564247</v>
      </c>
      <c r="I11" s="21">
        <v>0.27435856536064168</v>
      </c>
      <c r="J11" s="22">
        <v>0.32074675092546528</v>
      </c>
      <c r="O11" s="30"/>
      <c r="P11" s="64"/>
      <c r="Q11" s="7" t="s">
        <v>41</v>
      </c>
      <c r="R11" s="82">
        <v>21201.943855395544</v>
      </c>
      <c r="S11" s="82">
        <v>23328.867213998492</v>
      </c>
      <c r="T11" s="82">
        <v>49292.897991768266</v>
      </c>
      <c r="U11" s="82">
        <v>37569.756523500335</v>
      </c>
      <c r="V11" s="82">
        <v>19419.743128765367</v>
      </c>
      <c r="W11" s="82">
        <v>23849.472168394615</v>
      </c>
      <c r="X11" s="83">
        <v>25089.991356536495</v>
      </c>
    </row>
    <row r="12" spans="1:24" x14ac:dyDescent="0.25">
      <c r="A12" s="30"/>
      <c r="B12" s="64" t="s">
        <v>170</v>
      </c>
      <c r="C12" s="7" t="s">
        <v>6</v>
      </c>
      <c r="D12" s="21">
        <v>69.015212839134591</v>
      </c>
      <c r="E12" s="21">
        <v>70.680968843424338</v>
      </c>
      <c r="F12" s="21">
        <v>70.8010095982998</v>
      </c>
      <c r="G12" s="21">
        <v>73.730897107200164</v>
      </c>
      <c r="H12" s="21">
        <v>72.991397491802019</v>
      </c>
      <c r="I12" s="21">
        <v>71.432164325655108</v>
      </c>
      <c r="J12" s="22">
        <v>68.220266106139192</v>
      </c>
      <c r="O12" s="30"/>
      <c r="P12" s="64" t="s">
        <v>170</v>
      </c>
      <c r="Q12" s="7" t="s">
        <v>6</v>
      </c>
      <c r="R12" s="82">
        <v>4540045</v>
      </c>
      <c r="S12" s="82">
        <v>4589709</v>
      </c>
      <c r="T12" s="82">
        <v>4895208</v>
      </c>
      <c r="U12" s="82">
        <v>5365957</v>
      </c>
      <c r="V12" s="82">
        <v>5507971</v>
      </c>
      <c r="W12" s="82">
        <v>5626463</v>
      </c>
      <c r="X12" s="83">
        <v>5227895</v>
      </c>
    </row>
    <row r="13" spans="1:24" x14ac:dyDescent="0.25">
      <c r="A13" s="30"/>
      <c r="B13" s="64"/>
      <c r="C13" s="7" t="s">
        <v>41</v>
      </c>
      <c r="D13" s="21">
        <v>0.28733151759052417</v>
      </c>
      <c r="E13" s="21">
        <v>0.34116412410597041</v>
      </c>
      <c r="F13" s="21">
        <v>0.45989017198998339</v>
      </c>
      <c r="G13" s="21">
        <v>0.37402710802237066</v>
      </c>
      <c r="H13" s="21">
        <v>0.24104340184703216</v>
      </c>
      <c r="I13" s="21">
        <v>0.33090515315494395</v>
      </c>
      <c r="J13" s="22">
        <v>0.3869823217839421</v>
      </c>
      <c r="O13" s="30"/>
      <c r="P13" s="64"/>
      <c r="Q13" s="7" t="s">
        <v>41</v>
      </c>
      <c r="R13" s="82">
        <v>47133.336274497844</v>
      </c>
      <c r="S13" s="82">
        <v>59698.474864861004</v>
      </c>
      <c r="T13" s="82">
        <v>136832.47374846236</v>
      </c>
      <c r="U13" s="82">
        <v>103657.06963549239</v>
      </c>
      <c r="V13" s="82">
        <v>66165.883559374299</v>
      </c>
      <c r="W13" s="82">
        <v>78306.06767765469</v>
      </c>
      <c r="X13" s="83">
        <v>90085.891887996448</v>
      </c>
    </row>
    <row r="14" spans="1:24" x14ac:dyDescent="0.25">
      <c r="A14" s="30"/>
      <c r="B14" s="64" t="s">
        <v>171</v>
      </c>
      <c r="C14" s="7" t="s">
        <v>6</v>
      </c>
      <c r="D14" s="21">
        <v>5.5912409313921092</v>
      </c>
      <c r="E14" s="21">
        <v>4.8515012650231606</v>
      </c>
      <c r="F14" s="21">
        <v>5.448683598308774</v>
      </c>
      <c r="G14" s="21">
        <v>3.7356966615684857</v>
      </c>
      <c r="H14" s="21">
        <v>3.6321097580126303</v>
      </c>
      <c r="I14" s="21">
        <v>3.5195283478310331</v>
      </c>
      <c r="J14" s="22">
        <v>2.5123648453438472</v>
      </c>
      <c r="O14" s="30"/>
      <c r="P14" s="64" t="s">
        <v>171</v>
      </c>
      <c r="Q14" s="7" t="s">
        <v>6</v>
      </c>
      <c r="R14" s="82">
        <v>367810</v>
      </c>
      <c r="S14" s="82">
        <v>315035</v>
      </c>
      <c r="T14" s="82">
        <v>376724</v>
      </c>
      <c r="U14" s="82">
        <v>271875</v>
      </c>
      <c r="V14" s="82">
        <v>274081</v>
      </c>
      <c r="W14" s="82">
        <v>277221</v>
      </c>
      <c r="X14" s="83">
        <v>192529</v>
      </c>
    </row>
    <row r="15" spans="1:24" x14ac:dyDescent="0.25">
      <c r="A15" s="30"/>
      <c r="B15" s="64"/>
      <c r="C15" s="7" t="s">
        <v>41</v>
      </c>
      <c r="D15" s="21">
        <v>0.13560075981647626</v>
      </c>
      <c r="E15" s="21">
        <v>0.14019731498733951</v>
      </c>
      <c r="F15" s="21">
        <v>0.18243546581707021</v>
      </c>
      <c r="G15" s="21">
        <v>0.1153430519595615</v>
      </c>
      <c r="H15" s="21">
        <v>8.9775378135591583E-2</v>
      </c>
      <c r="I15" s="21">
        <v>9.6205848537425351E-2</v>
      </c>
      <c r="J15" s="22">
        <v>0.10107565068380323</v>
      </c>
      <c r="O15" s="30"/>
      <c r="P15" s="64"/>
      <c r="Q15" s="7" t="s">
        <v>41</v>
      </c>
      <c r="R15" s="82">
        <v>9379.7427342822575</v>
      </c>
      <c r="S15" s="82">
        <v>9393.1064916039468</v>
      </c>
      <c r="T15" s="82">
        <v>16298.567789228809</v>
      </c>
      <c r="U15" s="82">
        <v>8997.0056537801538</v>
      </c>
      <c r="V15" s="82">
        <v>7265.9500058101767</v>
      </c>
      <c r="W15" s="82">
        <v>8046.9868305444325</v>
      </c>
      <c r="X15" s="83">
        <v>7993.1961174639719</v>
      </c>
    </row>
    <row r="16" spans="1:24" x14ac:dyDescent="0.25">
      <c r="A16" s="30"/>
      <c r="B16" s="64" t="s">
        <v>172</v>
      </c>
      <c r="C16" s="7" t="s">
        <v>6</v>
      </c>
      <c r="D16" s="21">
        <v>0.9142448875663638</v>
      </c>
      <c r="E16" s="21">
        <v>0.46176540838865354</v>
      </c>
      <c r="F16" s="21">
        <v>0.39746677664582941</v>
      </c>
      <c r="G16" s="21">
        <v>0.45022100896718348</v>
      </c>
      <c r="H16" s="21">
        <v>0.42797196680914734</v>
      </c>
      <c r="I16" s="21">
        <v>0.44074563659788452</v>
      </c>
      <c r="J16" s="22">
        <v>0.59628685345058197</v>
      </c>
      <c r="O16" s="30"/>
      <c r="P16" s="64" t="s">
        <v>172</v>
      </c>
      <c r="Q16" s="7" t="s">
        <v>6</v>
      </c>
      <c r="R16" s="82">
        <v>60142</v>
      </c>
      <c r="S16" s="82">
        <v>29985</v>
      </c>
      <c r="T16" s="82">
        <v>27481</v>
      </c>
      <c r="U16" s="82">
        <v>32766</v>
      </c>
      <c r="V16" s="82">
        <v>32295</v>
      </c>
      <c r="W16" s="82">
        <v>34716</v>
      </c>
      <c r="X16" s="83">
        <v>45695</v>
      </c>
    </row>
    <row r="17" spans="1:24" x14ac:dyDescent="0.25">
      <c r="A17" s="30"/>
      <c r="B17" s="64"/>
      <c r="C17" s="7" t="s">
        <v>41</v>
      </c>
      <c r="D17" s="21">
        <v>5.4614958284540716E-2</v>
      </c>
      <c r="E17" s="21">
        <v>4.2912334862734429E-2</v>
      </c>
      <c r="F17" s="21">
        <v>4.1704085171252896E-2</v>
      </c>
      <c r="G17" s="21">
        <v>4.0482340936772158E-2</v>
      </c>
      <c r="H17" s="21">
        <v>3.1932504746822417E-2</v>
      </c>
      <c r="I17" s="21">
        <v>3.1143800297311522E-2</v>
      </c>
      <c r="J17" s="22">
        <v>4.2357803210772302E-2</v>
      </c>
      <c r="O17" s="30"/>
      <c r="P17" s="64"/>
      <c r="Q17" s="7" t="s">
        <v>41</v>
      </c>
      <c r="R17" s="82">
        <v>3572.8311485609406</v>
      </c>
      <c r="S17" s="82">
        <v>2779.9462548687729</v>
      </c>
      <c r="T17" s="82">
        <v>3096.7980328722206</v>
      </c>
      <c r="U17" s="82">
        <v>2965.5775238329002</v>
      </c>
      <c r="V17" s="82">
        <v>2424.5007725344326</v>
      </c>
      <c r="W17" s="82">
        <v>2454.70118174253</v>
      </c>
      <c r="X17" s="83">
        <v>3292.1417679354249</v>
      </c>
    </row>
    <row r="18" spans="1:24" x14ac:dyDescent="0.25">
      <c r="A18" s="30"/>
      <c r="B18" s="64" t="s">
        <v>173</v>
      </c>
      <c r="C18" s="7" t="s">
        <v>6</v>
      </c>
      <c r="D18" s="21">
        <v>1.0637814337236302</v>
      </c>
      <c r="E18" s="21">
        <v>0.80559853405460213</v>
      </c>
      <c r="F18" s="21">
        <v>1.1686226151234076</v>
      </c>
      <c r="G18" s="21">
        <v>0.69943233899336321</v>
      </c>
      <c r="H18" s="21">
        <v>0.99262462306463439</v>
      </c>
      <c r="I18" s="21">
        <v>0.8567980405888187</v>
      </c>
      <c r="J18" s="22">
        <v>0.41662436525039348</v>
      </c>
      <c r="O18" s="30"/>
      <c r="P18" s="64" t="s">
        <v>173</v>
      </c>
      <c r="Q18" s="7" t="s">
        <v>6</v>
      </c>
      <c r="R18" s="82">
        <v>69979</v>
      </c>
      <c r="S18" s="82">
        <v>52312</v>
      </c>
      <c r="T18" s="82">
        <v>80799</v>
      </c>
      <c r="U18" s="82">
        <v>50903</v>
      </c>
      <c r="V18" s="82">
        <v>74904</v>
      </c>
      <c r="W18" s="82">
        <v>67487</v>
      </c>
      <c r="X18" s="83">
        <v>31927</v>
      </c>
    </row>
    <row r="19" spans="1:24" x14ac:dyDescent="0.25">
      <c r="A19" s="30"/>
      <c r="B19" s="64"/>
      <c r="C19" s="7" t="s">
        <v>41</v>
      </c>
      <c r="D19" s="21">
        <v>7.7645884133367829E-2</v>
      </c>
      <c r="E19" s="21">
        <v>8.5728723987242211E-2</v>
      </c>
      <c r="F19" s="21">
        <v>0.10832336611678096</v>
      </c>
      <c r="G19" s="21">
        <v>5.919876764843688E-2</v>
      </c>
      <c r="H19" s="21">
        <v>9.4082269245557765E-2</v>
      </c>
      <c r="I19" s="21">
        <v>0.11047392882446129</v>
      </c>
      <c r="J19" s="22">
        <v>3.8111052254784762E-2</v>
      </c>
      <c r="O19" s="30"/>
      <c r="P19" s="64"/>
      <c r="Q19" s="7" t="s">
        <v>41</v>
      </c>
      <c r="R19" s="82">
        <v>5135.6260643202831</v>
      </c>
      <c r="S19" s="82">
        <v>5635.0112946239751</v>
      </c>
      <c r="T19" s="82">
        <v>8212.931664840442</v>
      </c>
      <c r="U19" s="82">
        <v>4443.0017751869027</v>
      </c>
      <c r="V19" s="82">
        <v>7264.8539328615234</v>
      </c>
      <c r="W19" s="82">
        <v>8713.7184668400987</v>
      </c>
      <c r="X19" s="83">
        <v>2938.8193179000277</v>
      </c>
    </row>
    <row r="20" spans="1:24" x14ac:dyDescent="0.25">
      <c r="A20" s="30"/>
      <c r="B20" s="73" t="s">
        <v>20</v>
      </c>
      <c r="C20" s="7" t="s">
        <v>6</v>
      </c>
      <c r="D20" s="21">
        <v>100</v>
      </c>
      <c r="E20" s="21">
        <v>100</v>
      </c>
      <c r="F20" s="21">
        <v>100</v>
      </c>
      <c r="G20" s="21">
        <v>100</v>
      </c>
      <c r="H20" s="21">
        <v>100</v>
      </c>
      <c r="I20" s="21">
        <v>100</v>
      </c>
      <c r="J20" s="22">
        <v>100</v>
      </c>
      <c r="O20" s="30"/>
      <c r="P20" s="73" t="s">
        <v>20</v>
      </c>
      <c r="Q20" s="7" t="s">
        <v>6</v>
      </c>
      <c r="R20" s="82">
        <f>+'39'!Q9</f>
        <v>6578325</v>
      </c>
      <c r="S20" s="82">
        <f>+'39'!R9</f>
        <v>6493557</v>
      </c>
      <c r="T20" s="82">
        <f>+'39'!S9</f>
        <v>6914037</v>
      </c>
      <c r="U20" s="82">
        <f>+'39'!T9</f>
        <v>7277759</v>
      </c>
      <c r="V20" s="82">
        <f>+'39'!U9</f>
        <v>7546055</v>
      </c>
      <c r="W20" s="82">
        <f>+'39'!V9</f>
        <v>7876652</v>
      </c>
      <c r="X20" s="83">
        <f>+'39'!W9</f>
        <v>7663258</v>
      </c>
    </row>
    <row r="21" spans="1:24" x14ac:dyDescent="0.25">
      <c r="A21" s="30"/>
      <c r="B21" s="64"/>
      <c r="C21" s="7" t="s">
        <v>7</v>
      </c>
      <c r="D21" s="21">
        <v>0</v>
      </c>
      <c r="E21" s="21">
        <v>0</v>
      </c>
      <c r="F21" s="21">
        <v>0</v>
      </c>
      <c r="G21" s="21">
        <v>0</v>
      </c>
      <c r="H21" s="21">
        <v>0</v>
      </c>
      <c r="I21" s="21">
        <v>0</v>
      </c>
      <c r="J21" s="22">
        <v>0</v>
      </c>
      <c r="O21" s="30"/>
      <c r="P21" s="64"/>
      <c r="Q21" s="7" t="s">
        <v>7</v>
      </c>
      <c r="R21" s="82">
        <f>+'39'!Q10</f>
        <v>62055.857953104802</v>
      </c>
      <c r="S21" s="82">
        <f>+'39'!R10</f>
        <v>74579.280642775353</v>
      </c>
      <c r="T21" s="82">
        <f>+'39'!S10</f>
        <v>191430.80814038674</v>
      </c>
      <c r="U21" s="82">
        <f>+'39'!T10</f>
        <v>137520.13675052667</v>
      </c>
      <c r="V21" s="82">
        <f>+'39'!U10</f>
        <v>80810.362438501106</v>
      </c>
      <c r="W21" s="82">
        <f>+'39'!V10</f>
        <v>91692.870121674801</v>
      </c>
      <c r="X21" s="83">
        <f>+'39'!W10</f>
        <v>104542.17132235787</v>
      </c>
    </row>
    <row r="22" spans="1:24" x14ac:dyDescent="0.25">
      <c r="A22" s="11"/>
      <c r="B22" s="25"/>
      <c r="C22" s="25"/>
      <c r="D22" s="25"/>
      <c r="E22" s="25"/>
      <c r="F22" s="25"/>
      <c r="G22" s="25"/>
      <c r="H22" s="25"/>
      <c r="I22" s="25"/>
      <c r="J22" s="79"/>
      <c r="O22" s="11"/>
      <c r="P22" s="25"/>
      <c r="Q22" s="25"/>
      <c r="R22" s="25"/>
      <c r="S22" s="25"/>
      <c r="T22" s="25"/>
      <c r="U22" s="25"/>
      <c r="V22" s="25"/>
      <c r="W22" s="25"/>
      <c r="X22" s="79"/>
    </row>
    <row r="23" spans="1:24" x14ac:dyDescent="0.25">
      <c r="A23" s="6" t="s">
        <v>8</v>
      </c>
      <c r="B23" s="6"/>
      <c r="C23" s="6"/>
      <c r="D23" s="6"/>
      <c r="E23" s="6"/>
      <c r="F23" s="6"/>
      <c r="G23" s="6"/>
      <c r="H23" s="6"/>
      <c r="I23" s="6"/>
      <c r="O23" s="6" t="s">
        <v>8</v>
      </c>
      <c r="P23" s="6"/>
      <c r="Q23" s="6"/>
      <c r="R23" s="6"/>
      <c r="S23" s="6"/>
      <c r="T23" s="6"/>
      <c r="U23" s="6"/>
      <c r="V23" s="6"/>
      <c r="W23" s="6"/>
    </row>
    <row r="24" spans="1:24" ht="56.25" customHeight="1" x14ac:dyDescent="0.25">
      <c r="A24" s="172" t="s">
        <v>15</v>
      </c>
      <c r="B24" s="172"/>
      <c r="C24" s="172"/>
      <c r="D24" s="172"/>
      <c r="E24" s="172"/>
      <c r="F24" s="172"/>
      <c r="G24" s="172"/>
      <c r="H24" s="172"/>
      <c r="I24" s="172"/>
      <c r="J24" s="172"/>
      <c r="K24" s="6"/>
      <c r="L24" s="6"/>
      <c r="M24" s="6"/>
      <c r="N24" s="6"/>
      <c r="O24" s="172" t="s">
        <v>15</v>
      </c>
      <c r="P24" s="172"/>
      <c r="Q24" s="172"/>
      <c r="R24" s="172"/>
      <c r="S24" s="172"/>
      <c r="T24" s="172"/>
      <c r="U24" s="172"/>
      <c r="V24" s="172"/>
      <c r="W24" s="172"/>
      <c r="X24" s="172"/>
    </row>
    <row r="25" spans="1:24" ht="63" customHeight="1" x14ac:dyDescent="0.25">
      <c r="A25" s="172" t="s">
        <v>16</v>
      </c>
      <c r="B25" s="172"/>
      <c r="C25" s="172"/>
      <c r="D25" s="172"/>
      <c r="E25" s="172"/>
      <c r="F25" s="172"/>
      <c r="G25" s="172"/>
      <c r="H25" s="172"/>
      <c r="I25" s="172"/>
      <c r="J25" s="172"/>
      <c r="K25" s="6"/>
      <c r="L25" s="6"/>
      <c r="M25" s="6"/>
      <c r="N25" s="6"/>
      <c r="O25" s="172" t="s">
        <v>16</v>
      </c>
      <c r="P25" s="172"/>
      <c r="Q25" s="172"/>
      <c r="R25" s="172"/>
      <c r="S25" s="172"/>
      <c r="T25" s="172"/>
      <c r="U25" s="172"/>
      <c r="V25" s="172"/>
      <c r="W25" s="172"/>
      <c r="X25" s="172"/>
    </row>
    <row r="26" spans="1:24" x14ac:dyDescent="0.25">
      <c r="A26" s="172" t="s">
        <v>11</v>
      </c>
      <c r="B26" s="172"/>
      <c r="C26" s="172"/>
      <c r="D26" s="172"/>
      <c r="E26" s="172"/>
      <c r="F26" s="172"/>
      <c r="G26" s="172"/>
      <c r="H26" s="172"/>
      <c r="I26" s="172"/>
      <c r="J26" s="172"/>
      <c r="K26" s="6"/>
      <c r="L26" s="6"/>
      <c r="M26" s="6"/>
      <c r="N26" s="6"/>
      <c r="O26" s="172" t="s">
        <v>11</v>
      </c>
      <c r="P26" s="172"/>
      <c r="Q26" s="172"/>
      <c r="R26" s="172"/>
      <c r="S26" s="172"/>
      <c r="T26" s="172"/>
      <c r="U26" s="172"/>
      <c r="V26" s="172"/>
      <c r="W26" s="172"/>
      <c r="X26" s="172"/>
    </row>
  </sheetData>
  <mergeCells count="7">
    <mergeCell ref="A26:J26"/>
    <mergeCell ref="O26:X26"/>
    <mergeCell ref="O8:O9"/>
    <mergeCell ref="A24:J24"/>
    <mergeCell ref="O24:X24"/>
    <mergeCell ref="A25:J25"/>
    <mergeCell ref="O25:X25"/>
  </mergeCells>
  <hyperlinks>
    <hyperlink ref="A1" location="Indice!A1" display="Indice" xr:uid="{B874F1AA-E0DB-4C02-AE77-12C4C84EDE32}"/>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C34F1-50E6-42EE-A8EF-58AAC1559622}">
  <dimension ref="A1:W35"/>
  <sheetViews>
    <sheetView workbookViewId="0"/>
  </sheetViews>
  <sheetFormatPr baseColWidth="10" defaultRowHeight="15" x14ac:dyDescent="0.25"/>
  <cols>
    <col min="1" max="1" width="15.7109375" customWidth="1"/>
    <col min="2" max="2" width="7.140625" customWidth="1"/>
    <col min="3" max="3" width="18.140625" customWidth="1"/>
    <col min="14" max="14" width="15" customWidth="1"/>
    <col min="16" max="16" width="18.85546875" customWidth="1"/>
  </cols>
  <sheetData>
    <row r="1" spans="1:23" x14ac:dyDescent="0.25">
      <c r="A1" s="166" t="s">
        <v>278</v>
      </c>
    </row>
    <row r="3" spans="1:23" x14ac:dyDescent="0.25">
      <c r="A3" s="18" t="s">
        <v>185</v>
      </c>
      <c r="N3" s="18" t="s">
        <v>263</v>
      </c>
    </row>
    <row r="4" spans="1:23" x14ac:dyDescent="0.25">
      <c r="A4" s="17" t="s">
        <v>14</v>
      </c>
      <c r="N4" s="7" t="s">
        <v>17</v>
      </c>
    </row>
    <row r="6" spans="1:23" x14ac:dyDescent="0.25">
      <c r="A6" s="1"/>
      <c r="B6" s="2"/>
      <c r="C6" s="2"/>
      <c r="D6" s="53">
        <v>2006</v>
      </c>
      <c r="E6" s="53">
        <v>2009</v>
      </c>
      <c r="F6" s="53">
        <v>2011</v>
      </c>
      <c r="G6" s="53">
        <v>2013</v>
      </c>
      <c r="H6" s="53">
        <v>2015</v>
      </c>
      <c r="I6" s="53">
        <v>2017</v>
      </c>
      <c r="J6" s="54">
        <v>2020</v>
      </c>
      <c r="N6" s="1"/>
      <c r="O6" s="2"/>
      <c r="P6" s="2"/>
      <c r="Q6" s="53">
        <v>2006</v>
      </c>
      <c r="R6" s="53">
        <v>2009</v>
      </c>
      <c r="S6" s="53">
        <v>2011</v>
      </c>
      <c r="T6" s="53">
        <v>2013</v>
      </c>
      <c r="U6" s="53">
        <v>2015</v>
      </c>
      <c r="V6" s="53">
        <v>2017</v>
      </c>
      <c r="W6" s="54">
        <v>2020</v>
      </c>
    </row>
    <row r="7" spans="1:23" x14ac:dyDescent="0.25">
      <c r="A7" s="8"/>
      <c r="B7" s="6"/>
      <c r="C7" s="6"/>
      <c r="D7" s="6"/>
      <c r="E7" s="6"/>
      <c r="F7" s="6"/>
      <c r="G7" s="6"/>
      <c r="H7" s="7"/>
      <c r="I7" s="7"/>
      <c r="J7" s="34"/>
      <c r="N7" s="8"/>
      <c r="O7" s="6"/>
      <c r="P7" s="6"/>
      <c r="Q7" s="6"/>
      <c r="R7" s="6"/>
      <c r="S7" s="6"/>
      <c r="T7" s="6"/>
      <c r="U7" s="7"/>
      <c r="V7" s="7"/>
      <c r="W7" s="34"/>
    </row>
    <row r="8" spans="1:23" x14ac:dyDescent="0.25">
      <c r="A8" s="38" t="s">
        <v>208</v>
      </c>
      <c r="B8" s="86" t="s">
        <v>59</v>
      </c>
      <c r="C8" s="42" t="s">
        <v>23</v>
      </c>
      <c r="D8" s="27">
        <v>40.570853425005197</v>
      </c>
      <c r="E8" s="27">
        <v>44.644438557317493</v>
      </c>
      <c r="F8" s="27">
        <v>48.904979801506158</v>
      </c>
      <c r="G8" s="27">
        <v>42.25372217291735</v>
      </c>
      <c r="H8" s="27">
        <v>42.391630512246657</v>
      </c>
      <c r="I8" s="27">
        <v>50.018283547072848</v>
      </c>
      <c r="J8" s="39">
        <v>53.809498476200609</v>
      </c>
      <c r="N8" s="38" t="s">
        <v>208</v>
      </c>
      <c r="O8" s="86" t="s">
        <v>59</v>
      </c>
      <c r="P8" s="42" t="s">
        <v>23</v>
      </c>
      <c r="Q8" s="29">
        <v>140677</v>
      </c>
      <c r="R8" s="29">
        <v>117964</v>
      </c>
      <c r="S8" s="29">
        <v>156895</v>
      </c>
      <c r="T8" s="29">
        <v>136166</v>
      </c>
      <c r="U8" s="29">
        <v>135621</v>
      </c>
      <c r="V8" s="29">
        <v>154567</v>
      </c>
      <c r="W8" s="40">
        <v>141604</v>
      </c>
    </row>
    <row r="9" spans="1:23" x14ac:dyDescent="0.25">
      <c r="A9" s="35"/>
      <c r="B9" s="86"/>
      <c r="C9" s="43" t="s">
        <v>24</v>
      </c>
      <c r="D9" s="27">
        <v>1.0479924474002027</v>
      </c>
      <c r="E9" s="27">
        <v>1.3261311178929671</v>
      </c>
      <c r="F9" s="27">
        <v>2.4265645245318974</v>
      </c>
      <c r="G9" s="27">
        <v>1.8683224403206349</v>
      </c>
      <c r="H9" s="27">
        <v>1.0630017298104457</v>
      </c>
      <c r="I9" s="27">
        <v>1.0442848685200268</v>
      </c>
      <c r="J9" s="39">
        <v>1.5840864334130511</v>
      </c>
      <c r="N9" s="38"/>
      <c r="O9" s="86"/>
      <c r="P9" s="43" t="s">
        <v>24</v>
      </c>
      <c r="Q9" s="29">
        <v>5493.7416980622575</v>
      </c>
      <c r="R9" s="29">
        <v>5941.6025421676613</v>
      </c>
      <c r="S9" s="29">
        <v>14889.361822421806</v>
      </c>
      <c r="T9" s="29">
        <v>9985.7601843156754</v>
      </c>
      <c r="U9" s="29">
        <v>5106.5394857619576</v>
      </c>
      <c r="V9" s="29">
        <v>5966.0025100668672</v>
      </c>
      <c r="W9" s="40">
        <v>6725.3918208127143</v>
      </c>
    </row>
    <row r="10" spans="1:23" x14ac:dyDescent="0.25">
      <c r="A10" s="35"/>
      <c r="B10" s="86" t="s">
        <v>60</v>
      </c>
      <c r="C10" s="42" t="s">
        <v>23</v>
      </c>
      <c r="D10" s="27">
        <v>27.772234653252966</v>
      </c>
      <c r="E10" s="27">
        <v>27.473295649826891</v>
      </c>
      <c r="F10" s="27">
        <v>29.251514520558814</v>
      </c>
      <c r="G10" s="27">
        <v>26.58665105386417</v>
      </c>
      <c r="H10" s="27">
        <v>28.773818825300669</v>
      </c>
      <c r="I10" s="27">
        <v>31.537074975206131</v>
      </c>
      <c r="J10" s="39">
        <v>50.0430330604825</v>
      </c>
      <c r="N10" s="35"/>
      <c r="O10" s="86" t="s">
        <v>60</v>
      </c>
      <c r="P10" s="42" t="s">
        <v>23</v>
      </c>
      <c r="Q10" s="29">
        <v>141121</v>
      </c>
      <c r="R10" s="29">
        <v>141485</v>
      </c>
      <c r="S10" s="29">
        <v>147511</v>
      </c>
      <c r="T10" s="29">
        <v>145312</v>
      </c>
      <c r="U10" s="29">
        <v>161302</v>
      </c>
      <c r="V10" s="29">
        <v>174260</v>
      </c>
      <c r="W10" s="40">
        <v>243627</v>
      </c>
    </row>
    <row r="11" spans="1:23" x14ac:dyDescent="0.25">
      <c r="A11" s="35"/>
      <c r="B11" s="86"/>
      <c r="C11" s="43" t="s">
        <v>24</v>
      </c>
      <c r="D11" s="27">
        <v>0.90728908158225585</v>
      </c>
      <c r="E11" s="27">
        <v>0.90261201700785243</v>
      </c>
      <c r="F11" s="27">
        <v>1.2892664347926126</v>
      </c>
      <c r="G11" s="27">
        <v>0.88318267682969431</v>
      </c>
      <c r="H11" s="27">
        <v>0.74278254753464157</v>
      </c>
      <c r="I11" s="27">
        <v>0.76958859201801555</v>
      </c>
      <c r="J11" s="39">
        <v>1.0681955280276798</v>
      </c>
      <c r="N11" s="35"/>
      <c r="O11" s="86"/>
      <c r="P11" s="43" t="s">
        <v>24</v>
      </c>
      <c r="Q11" s="29">
        <v>6104.2735961554708</v>
      </c>
      <c r="R11" s="29">
        <v>5927.2724960990581</v>
      </c>
      <c r="S11" s="29">
        <v>9133.8047510954584</v>
      </c>
      <c r="T11" s="29">
        <v>6195.1449269537525</v>
      </c>
      <c r="U11" s="29">
        <v>5626.3595404549042</v>
      </c>
      <c r="V11" s="29">
        <v>5989.7601883270263</v>
      </c>
      <c r="W11" s="40">
        <v>8241.3659577032759</v>
      </c>
    </row>
    <row r="12" spans="1:23" x14ac:dyDescent="0.25">
      <c r="A12" s="35"/>
      <c r="B12" s="86" t="s">
        <v>61</v>
      </c>
      <c r="C12" s="42" t="s">
        <v>23</v>
      </c>
      <c r="D12" s="27">
        <v>23.523625601667387</v>
      </c>
      <c r="E12" s="27">
        <v>20.971198178186771</v>
      </c>
      <c r="F12" s="27">
        <v>21.967749436697645</v>
      </c>
      <c r="G12" s="27">
        <v>22.134208792427472</v>
      </c>
      <c r="H12" s="27">
        <v>23.452173569372114</v>
      </c>
      <c r="I12" s="27">
        <v>27.299505676816466</v>
      </c>
      <c r="J12" s="39">
        <v>34.308285888760729</v>
      </c>
      <c r="N12" s="35"/>
      <c r="O12" s="86" t="s">
        <v>61</v>
      </c>
      <c r="P12" s="42" t="s">
        <v>23</v>
      </c>
      <c r="Q12" s="29">
        <v>136792</v>
      </c>
      <c r="R12" s="29">
        <v>112349</v>
      </c>
      <c r="S12" s="29">
        <v>136981</v>
      </c>
      <c r="T12" s="29">
        <v>135719</v>
      </c>
      <c r="U12" s="29">
        <v>154282</v>
      </c>
      <c r="V12" s="29">
        <v>193512</v>
      </c>
      <c r="W12" s="40">
        <v>222481</v>
      </c>
    </row>
    <row r="13" spans="1:23" x14ac:dyDescent="0.25">
      <c r="A13" s="35"/>
      <c r="B13" s="86"/>
      <c r="C13" s="43" t="s">
        <v>24</v>
      </c>
      <c r="D13" s="27">
        <v>0.76957058914378351</v>
      </c>
      <c r="E13" s="27">
        <v>0.74965145621855855</v>
      </c>
      <c r="F13" s="27">
        <v>0.97323395127734902</v>
      </c>
      <c r="G13" s="27">
        <v>0.90294808239025603</v>
      </c>
      <c r="H13" s="27">
        <v>0.63021162953660737</v>
      </c>
      <c r="I13" s="27">
        <v>0.65435230909229269</v>
      </c>
      <c r="J13" s="39">
        <v>0.82924711248004035</v>
      </c>
      <c r="N13" s="35"/>
      <c r="O13" s="86"/>
      <c r="P13" s="43" t="s">
        <v>24</v>
      </c>
      <c r="Q13" s="29">
        <v>6326.0212982387775</v>
      </c>
      <c r="R13" s="29">
        <v>4812.6871821027898</v>
      </c>
      <c r="S13" s="29">
        <v>7201.1854085821615</v>
      </c>
      <c r="T13" s="29">
        <v>8003.6018054930364</v>
      </c>
      <c r="U13" s="29">
        <v>5503.6305356367839</v>
      </c>
      <c r="V13" s="29">
        <v>6341.0816077885402</v>
      </c>
      <c r="W13" s="40">
        <v>7577.8336124115031</v>
      </c>
    </row>
    <row r="14" spans="1:23" x14ac:dyDescent="0.25">
      <c r="A14" s="35"/>
      <c r="B14" s="86" t="s">
        <v>62</v>
      </c>
      <c r="C14" s="42" t="s">
        <v>23</v>
      </c>
      <c r="D14" s="27">
        <v>19.235041621525255</v>
      </c>
      <c r="E14" s="27">
        <v>20.523045349161002</v>
      </c>
      <c r="F14" s="27">
        <v>19.417813576941803</v>
      </c>
      <c r="G14" s="27">
        <v>20.707413801899431</v>
      </c>
      <c r="H14" s="27">
        <v>20.332680435241347</v>
      </c>
      <c r="I14" s="27">
        <v>22.382828707127818</v>
      </c>
      <c r="J14" s="39">
        <v>28.80457545602912</v>
      </c>
      <c r="N14" s="35"/>
      <c r="O14" s="86" t="s">
        <v>62</v>
      </c>
      <c r="P14" s="42" t="s">
        <v>23</v>
      </c>
      <c r="Q14" s="29">
        <v>126234</v>
      </c>
      <c r="R14" s="29">
        <v>133400</v>
      </c>
      <c r="S14" s="29">
        <v>132806</v>
      </c>
      <c r="T14" s="29">
        <v>154240</v>
      </c>
      <c r="U14" s="29">
        <v>150313</v>
      </c>
      <c r="V14" s="29">
        <v>173710</v>
      </c>
      <c r="W14" s="40">
        <v>199440</v>
      </c>
    </row>
    <row r="15" spans="1:23" x14ac:dyDescent="0.25">
      <c r="A15" s="35"/>
      <c r="B15" s="86"/>
      <c r="C15" s="43" t="s">
        <v>24</v>
      </c>
      <c r="D15" s="27">
        <v>0.64856231380027107</v>
      </c>
      <c r="E15" s="27">
        <v>0.81493357740746797</v>
      </c>
      <c r="F15" s="27">
        <v>1.0140624704598473</v>
      </c>
      <c r="G15" s="27">
        <v>1.0300395703422944</v>
      </c>
      <c r="H15" s="27">
        <v>0.67183136673562316</v>
      </c>
      <c r="I15" s="27">
        <v>0.63403935747002649</v>
      </c>
      <c r="J15" s="39">
        <v>0.80470234699199228</v>
      </c>
      <c r="N15" s="35"/>
      <c r="O15" s="86"/>
      <c r="P15" s="43" t="s">
        <v>24</v>
      </c>
      <c r="Q15" s="29">
        <v>5093.0944156418282</v>
      </c>
      <c r="R15" s="29">
        <v>6313.3503509244229</v>
      </c>
      <c r="S15" s="29">
        <v>9921.1625528122077</v>
      </c>
      <c r="T15" s="29">
        <v>10452.482615776707</v>
      </c>
      <c r="U15" s="29">
        <v>6243.8306224899598</v>
      </c>
      <c r="V15" s="29">
        <v>6300.1599447620965</v>
      </c>
      <c r="W15" s="40">
        <v>7023.729034675066</v>
      </c>
    </row>
    <row r="16" spans="1:23" x14ac:dyDescent="0.25">
      <c r="A16" s="35"/>
      <c r="B16" s="86" t="s">
        <v>63</v>
      </c>
      <c r="C16" s="42" t="s">
        <v>23</v>
      </c>
      <c r="D16" s="27">
        <v>20.94174903645996</v>
      </c>
      <c r="E16" s="27">
        <v>18.853140961508082</v>
      </c>
      <c r="F16" s="27">
        <v>17.883673346973865</v>
      </c>
      <c r="G16" s="27">
        <v>19.113586965868219</v>
      </c>
      <c r="H16" s="27">
        <v>18.902811446087078</v>
      </c>
      <c r="I16" s="27">
        <v>22.353408990341425</v>
      </c>
      <c r="J16" s="39">
        <v>24.80651783244177</v>
      </c>
      <c r="N16" s="35"/>
      <c r="O16" s="86" t="s">
        <v>63</v>
      </c>
      <c r="P16" s="42" t="s">
        <v>23</v>
      </c>
      <c r="Q16" s="29">
        <v>137523</v>
      </c>
      <c r="R16" s="29">
        <v>125314</v>
      </c>
      <c r="S16" s="29">
        <v>134166</v>
      </c>
      <c r="T16" s="29">
        <v>144484</v>
      </c>
      <c r="U16" s="29">
        <v>149484</v>
      </c>
      <c r="V16" s="29">
        <v>184385</v>
      </c>
      <c r="W16" s="40">
        <v>213407</v>
      </c>
    </row>
    <row r="17" spans="1:23" x14ac:dyDescent="0.25">
      <c r="A17" s="35"/>
      <c r="B17" s="86"/>
      <c r="C17" s="43" t="s">
        <v>24</v>
      </c>
      <c r="D17" s="27">
        <v>0.69254153993678091</v>
      </c>
      <c r="E17" s="27">
        <v>0.70526290284324122</v>
      </c>
      <c r="F17" s="27">
        <v>1.1366473379226405</v>
      </c>
      <c r="G17" s="27">
        <v>0.67820096496762083</v>
      </c>
      <c r="H17" s="27">
        <v>0.5804971015009347</v>
      </c>
      <c r="I17" s="27">
        <v>0.65905178944402121</v>
      </c>
      <c r="J17" s="39">
        <v>0.7155989801990924</v>
      </c>
      <c r="N17" s="35"/>
      <c r="O17" s="86"/>
      <c r="P17" s="43" t="s">
        <v>24</v>
      </c>
      <c r="Q17" s="29">
        <v>5654.9846515517502</v>
      </c>
      <c r="R17" s="29">
        <v>5330.9204703744517</v>
      </c>
      <c r="S17" s="29">
        <v>9388.3892652874201</v>
      </c>
      <c r="T17" s="29">
        <v>6339.4860951250521</v>
      </c>
      <c r="U17" s="29">
        <v>5565.2793513112902</v>
      </c>
      <c r="V17" s="29">
        <v>6786.3961175310887</v>
      </c>
      <c r="W17" s="40">
        <v>7767.5491275669328</v>
      </c>
    </row>
    <row r="18" spans="1:23" x14ac:dyDescent="0.25">
      <c r="A18" s="35"/>
      <c r="B18" s="86" t="s">
        <v>64</v>
      </c>
      <c r="C18" s="42" t="s">
        <v>23</v>
      </c>
      <c r="D18" s="27">
        <v>19.072516172466493</v>
      </c>
      <c r="E18" s="27">
        <v>18.206648384094439</v>
      </c>
      <c r="F18" s="27">
        <v>16.635325240599201</v>
      </c>
      <c r="G18" s="27">
        <v>16.482094303656613</v>
      </c>
      <c r="H18" s="27">
        <v>16.645985017802214</v>
      </c>
      <c r="I18" s="27">
        <v>18.932606871252695</v>
      </c>
      <c r="J18" s="39">
        <v>20.169837314892174</v>
      </c>
      <c r="N18" s="35"/>
      <c r="O18" s="86" t="s">
        <v>64</v>
      </c>
      <c r="P18" s="42" t="s">
        <v>23</v>
      </c>
      <c r="Q18" s="29">
        <v>140516</v>
      </c>
      <c r="R18" s="29">
        <v>131651</v>
      </c>
      <c r="S18" s="29">
        <v>127652</v>
      </c>
      <c r="T18" s="29">
        <v>136270</v>
      </c>
      <c r="U18" s="29">
        <v>145681</v>
      </c>
      <c r="V18" s="29">
        <v>175063</v>
      </c>
      <c r="W18" s="40">
        <v>164411</v>
      </c>
    </row>
    <row r="19" spans="1:23" x14ac:dyDescent="0.25">
      <c r="A19" s="35"/>
      <c r="B19" s="86"/>
      <c r="C19" s="43" t="s">
        <v>24</v>
      </c>
      <c r="D19" s="27">
        <v>0.66081880768613677</v>
      </c>
      <c r="E19" s="27">
        <v>0.72360303370048606</v>
      </c>
      <c r="F19" s="27">
        <v>0.93725785546810381</v>
      </c>
      <c r="G19" s="27">
        <v>0.77228946688260125</v>
      </c>
      <c r="H19" s="27">
        <v>0.53874766133844487</v>
      </c>
      <c r="I19" s="27">
        <v>0.56242491154704877</v>
      </c>
      <c r="J19" s="39">
        <v>1.5677053021270939</v>
      </c>
      <c r="N19" s="35"/>
      <c r="O19" s="86"/>
      <c r="P19" s="43" t="s">
        <v>24</v>
      </c>
      <c r="Q19" s="29">
        <v>6139.277527216509</v>
      </c>
      <c r="R19" s="29">
        <v>6414.0574322485791</v>
      </c>
      <c r="S19" s="29">
        <v>7384.1618934707585</v>
      </c>
      <c r="T19" s="29">
        <v>7101.6357845806078</v>
      </c>
      <c r="U19" s="29">
        <v>5632.3281400816732</v>
      </c>
      <c r="V19" s="29">
        <v>5972.5695972637404</v>
      </c>
      <c r="W19" s="40">
        <v>6981.9016632577395</v>
      </c>
    </row>
    <row r="20" spans="1:23" x14ac:dyDescent="0.25">
      <c r="A20" s="35"/>
      <c r="B20" s="86" t="s">
        <v>65</v>
      </c>
      <c r="C20" s="42" t="s">
        <v>23</v>
      </c>
      <c r="D20" s="27">
        <v>17.778527039704734</v>
      </c>
      <c r="E20" s="27">
        <v>18.084792388847504</v>
      </c>
      <c r="F20" s="27">
        <v>17.188759865031717</v>
      </c>
      <c r="G20" s="27">
        <v>15.444727981691814</v>
      </c>
      <c r="H20" s="27">
        <v>15.812320121348748</v>
      </c>
      <c r="I20" s="27">
        <v>17.934490612470213</v>
      </c>
      <c r="J20" s="39">
        <v>19.510598500316874</v>
      </c>
      <c r="N20" s="35"/>
      <c r="O20" s="86" t="s">
        <v>65</v>
      </c>
      <c r="P20" s="42" t="s">
        <v>23</v>
      </c>
      <c r="Q20" s="29">
        <v>138150</v>
      </c>
      <c r="R20" s="29">
        <v>141539</v>
      </c>
      <c r="S20" s="29">
        <v>139631</v>
      </c>
      <c r="T20" s="29">
        <v>134908</v>
      </c>
      <c r="U20" s="29">
        <v>143231</v>
      </c>
      <c r="V20" s="29">
        <v>170241</v>
      </c>
      <c r="W20" s="40">
        <v>177636</v>
      </c>
    </row>
    <row r="21" spans="1:23" x14ac:dyDescent="0.25">
      <c r="A21" s="35"/>
      <c r="B21" s="86"/>
      <c r="C21" s="43" t="s">
        <v>24</v>
      </c>
      <c r="D21" s="27">
        <v>0.62803685673314413</v>
      </c>
      <c r="E21" s="27">
        <v>0.77490265510910916</v>
      </c>
      <c r="F21" s="27">
        <v>0.89759433755123819</v>
      </c>
      <c r="G21" s="27">
        <v>0.81090985334549037</v>
      </c>
      <c r="H21" s="27">
        <v>0.48685985773572948</v>
      </c>
      <c r="I21" s="27">
        <v>0.66853610763207394</v>
      </c>
      <c r="J21" s="39">
        <v>0.62204308896606164</v>
      </c>
      <c r="N21" s="35"/>
      <c r="O21" s="86"/>
      <c r="P21" s="43" t="s">
        <v>24</v>
      </c>
      <c r="Q21" s="29">
        <v>6165.7702495757376</v>
      </c>
      <c r="R21" s="29">
        <v>6838.6700898870513</v>
      </c>
      <c r="S21" s="29">
        <v>9996.555577681529</v>
      </c>
      <c r="T21" s="29">
        <v>7057.3062013893805</v>
      </c>
      <c r="U21" s="29">
        <v>5069.3106708363084</v>
      </c>
      <c r="V21" s="29">
        <v>6121.4743831776241</v>
      </c>
      <c r="W21" s="40">
        <v>6331.9574902029244</v>
      </c>
    </row>
    <row r="22" spans="1:23" x14ac:dyDescent="0.25">
      <c r="A22" s="35"/>
      <c r="B22" s="88" t="s">
        <v>66</v>
      </c>
      <c r="C22" s="42" t="s">
        <v>23</v>
      </c>
      <c r="D22" s="27">
        <v>17.00180012597049</v>
      </c>
      <c r="E22" s="27">
        <v>17.912680305917068</v>
      </c>
      <c r="F22" s="27">
        <v>15.960722800551411</v>
      </c>
      <c r="G22" s="27">
        <v>17.102457116365322</v>
      </c>
      <c r="H22" s="27">
        <v>16.096036811318363</v>
      </c>
      <c r="I22" s="27">
        <v>17.049119190307728</v>
      </c>
      <c r="J22" s="39">
        <v>18.638770850834646</v>
      </c>
      <c r="N22" s="35"/>
      <c r="O22" s="88" t="s">
        <v>66</v>
      </c>
      <c r="P22" s="42" t="s">
        <v>23</v>
      </c>
      <c r="Q22" s="29">
        <v>133077</v>
      </c>
      <c r="R22" s="29">
        <v>139991</v>
      </c>
      <c r="S22" s="29">
        <v>132685</v>
      </c>
      <c r="T22" s="29">
        <v>147560</v>
      </c>
      <c r="U22" s="29">
        <v>149857</v>
      </c>
      <c r="V22" s="29">
        <v>164576</v>
      </c>
      <c r="W22" s="40">
        <v>182380</v>
      </c>
    </row>
    <row r="23" spans="1:23" x14ac:dyDescent="0.25">
      <c r="A23" s="35"/>
      <c r="B23" s="88"/>
      <c r="C23" s="43" t="s">
        <v>24</v>
      </c>
      <c r="D23" s="27">
        <v>0.78423621116515563</v>
      </c>
      <c r="E23" s="27">
        <v>0.77914017609785868</v>
      </c>
      <c r="F23" s="27">
        <v>0.7907701772450676</v>
      </c>
      <c r="G23" s="27">
        <v>0.72847385825125721</v>
      </c>
      <c r="H23" s="27">
        <v>0.57607079562883823</v>
      </c>
      <c r="I23" s="27">
        <v>0.53885249379288069</v>
      </c>
      <c r="J23" s="39">
        <v>0.59791614701816287</v>
      </c>
      <c r="N23" s="35"/>
      <c r="O23" s="88"/>
      <c r="P23" s="43" t="s">
        <v>24</v>
      </c>
      <c r="Q23" s="29">
        <v>6964.2570266360099</v>
      </c>
      <c r="R23" s="29">
        <v>7465.842692827594</v>
      </c>
      <c r="S23" s="29">
        <v>8271.1937781374163</v>
      </c>
      <c r="T23" s="29">
        <v>8646.2581439969435</v>
      </c>
      <c r="U23" s="29">
        <v>6128.8792858443248</v>
      </c>
      <c r="V23" s="29">
        <v>5693.6717684108016</v>
      </c>
      <c r="W23" s="40">
        <v>7165.7055409787927</v>
      </c>
    </row>
    <row r="24" spans="1:23" x14ac:dyDescent="0.25">
      <c r="A24" s="35"/>
      <c r="B24" s="88" t="s">
        <v>67</v>
      </c>
      <c r="C24" s="42" t="s">
        <v>23</v>
      </c>
      <c r="D24" s="27">
        <v>17.558019389093669</v>
      </c>
      <c r="E24" s="27">
        <v>18.581004534125594</v>
      </c>
      <c r="F24" s="27">
        <v>18.288813644344117</v>
      </c>
      <c r="G24" s="27">
        <v>15.623022757424227</v>
      </c>
      <c r="H24" s="27">
        <v>15.451753067339139</v>
      </c>
      <c r="I24" s="27">
        <v>16.857508045412235</v>
      </c>
      <c r="J24" s="39">
        <v>15.204457037599964</v>
      </c>
      <c r="N24" s="35"/>
      <c r="O24" s="88" t="s">
        <v>67</v>
      </c>
      <c r="P24" s="42" t="s">
        <v>23</v>
      </c>
      <c r="Q24" s="29">
        <v>132375</v>
      </c>
      <c r="R24" s="29">
        <v>145972</v>
      </c>
      <c r="S24" s="29">
        <v>145835</v>
      </c>
      <c r="T24" s="29">
        <v>137781</v>
      </c>
      <c r="U24" s="29">
        <v>135169</v>
      </c>
      <c r="V24" s="29">
        <v>159190</v>
      </c>
      <c r="W24" s="40">
        <v>151054</v>
      </c>
    </row>
    <row r="25" spans="1:23" x14ac:dyDescent="0.25">
      <c r="A25" s="35"/>
      <c r="B25" s="88"/>
      <c r="C25" s="43" t="s">
        <v>24</v>
      </c>
      <c r="D25" s="27">
        <v>0.75579482280072074</v>
      </c>
      <c r="E25" s="27">
        <v>0.88075485099153117</v>
      </c>
      <c r="F25" s="27">
        <v>1.1141311407169878</v>
      </c>
      <c r="G25" s="27">
        <v>0.69639109137247779</v>
      </c>
      <c r="H25" s="27">
        <v>0.5293300564448975</v>
      </c>
      <c r="I25" s="27">
        <v>0.84223338473494225</v>
      </c>
      <c r="J25" s="39">
        <v>0.56766683236798043</v>
      </c>
      <c r="N25" s="35"/>
      <c r="O25" s="88"/>
      <c r="P25" s="43" t="s">
        <v>24</v>
      </c>
      <c r="Q25" s="29">
        <v>7077.2614007487555</v>
      </c>
      <c r="R25" s="29">
        <v>9142.6621897374534</v>
      </c>
      <c r="S25" s="29">
        <v>10303.63760872782</v>
      </c>
      <c r="T25" s="29">
        <v>7761.6203817024852</v>
      </c>
      <c r="U25" s="29">
        <v>5168.6465935639171</v>
      </c>
      <c r="V25" s="29">
        <v>6908.5334161469154</v>
      </c>
      <c r="W25" s="40">
        <v>6394.1248633776313</v>
      </c>
    </row>
    <row r="26" spans="1:23" x14ac:dyDescent="0.25">
      <c r="A26" s="35"/>
      <c r="B26" s="88" t="s">
        <v>68</v>
      </c>
      <c r="C26" s="42" t="s">
        <v>23</v>
      </c>
      <c r="D26" s="27">
        <v>15.057273005139557</v>
      </c>
      <c r="E26" s="27">
        <v>14.983352410054779</v>
      </c>
      <c r="F26" s="27">
        <v>18.513861602270246</v>
      </c>
      <c r="G26" s="27">
        <v>16.551456533923517</v>
      </c>
      <c r="H26" s="27">
        <v>14.678970928819773</v>
      </c>
      <c r="I26" s="27">
        <v>16.120493866570897</v>
      </c>
      <c r="J26" s="39">
        <v>15.068815738662842</v>
      </c>
      <c r="N26" s="35"/>
      <c r="O26" s="88" t="s">
        <v>68</v>
      </c>
      <c r="P26" s="42" t="s">
        <v>23</v>
      </c>
      <c r="Q26" s="29">
        <v>111826</v>
      </c>
      <c r="R26" s="29">
        <v>114934</v>
      </c>
      <c r="S26" s="29">
        <v>148421</v>
      </c>
      <c r="T26" s="29">
        <v>138204</v>
      </c>
      <c r="U26" s="29">
        <v>127460</v>
      </c>
      <c r="V26" s="29">
        <v>145437</v>
      </c>
      <c r="W26" s="40">
        <v>151015</v>
      </c>
    </row>
    <row r="27" spans="1:23" x14ac:dyDescent="0.25">
      <c r="A27" s="35"/>
      <c r="B27" s="88"/>
      <c r="C27" s="43" t="s">
        <v>24</v>
      </c>
      <c r="D27" s="27">
        <v>0.75168893112684998</v>
      </c>
      <c r="E27" s="27">
        <v>0.97194171750120584</v>
      </c>
      <c r="F27" s="27">
        <v>2.1140001335504452</v>
      </c>
      <c r="G27" s="27">
        <v>1.5021776386625543</v>
      </c>
      <c r="H27" s="27">
        <v>0.59465674993780659</v>
      </c>
      <c r="I27" s="27">
        <v>0.64452985394153861</v>
      </c>
      <c r="J27" s="39">
        <v>0.67124605083935629</v>
      </c>
      <c r="N27" s="35"/>
      <c r="O27" s="88"/>
      <c r="P27" s="43" t="s">
        <v>24</v>
      </c>
      <c r="Q27" s="29">
        <v>8217.5906319297792</v>
      </c>
      <c r="R27" s="29">
        <v>8441.3554170216903</v>
      </c>
      <c r="S27" s="29">
        <v>20790.958851026749</v>
      </c>
      <c r="T27" s="29">
        <v>15365.792185300452</v>
      </c>
      <c r="U27" s="29">
        <v>7160.5844661643359</v>
      </c>
      <c r="V27" s="29">
        <v>7651.6739025653578</v>
      </c>
      <c r="W27" s="40">
        <v>7600.6437508976605</v>
      </c>
    </row>
    <row r="28" spans="1:23" x14ac:dyDescent="0.25">
      <c r="A28" s="35"/>
      <c r="B28" s="37" t="s">
        <v>20</v>
      </c>
      <c r="C28" s="42" t="s">
        <v>23</v>
      </c>
      <c r="D28" s="27">
        <f>+'42'!D10</f>
        <v>20.344935830929607</v>
      </c>
      <c r="E28" s="27">
        <f>+'42'!E10</f>
        <v>20.090668334781693</v>
      </c>
      <c r="F28" s="27">
        <f>+'42'!F10</f>
        <v>20.286021032285479</v>
      </c>
      <c r="G28" s="27">
        <f>+'42'!G10</f>
        <v>19.38294466744502</v>
      </c>
      <c r="H28" s="27">
        <f>+'42'!H10</f>
        <v>19.24714304361683</v>
      </c>
      <c r="I28" s="27">
        <f>+'42'!I10</f>
        <v>21.518546204656495</v>
      </c>
      <c r="J28" s="28">
        <f>+'42'!J10</f>
        <v>24.105491424143622</v>
      </c>
      <c r="N28" s="35"/>
      <c r="O28" s="37" t="s">
        <v>20</v>
      </c>
      <c r="P28" s="42" t="s">
        <v>23</v>
      </c>
      <c r="Q28" s="29">
        <f>+'42'!R10</f>
        <v>1338356</v>
      </c>
      <c r="R28" s="29">
        <f>+'42'!S10</f>
        <v>1304599</v>
      </c>
      <c r="S28" s="29">
        <f>+'42'!T10</f>
        <v>1402583</v>
      </c>
      <c r="T28" s="29">
        <f>+'42'!U10</f>
        <v>1410644</v>
      </c>
      <c r="U28" s="29">
        <f>+'42'!V10</f>
        <v>1452400</v>
      </c>
      <c r="V28" s="29">
        <f>+'42'!W10</f>
        <v>1694941</v>
      </c>
      <c r="W28" s="33">
        <f>+'42'!X10</f>
        <v>1847266</v>
      </c>
    </row>
    <row r="29" spans="1:23" x14ac:dyDescent="0.25">
      <c r="A29" s="35"/>
      <c r="B29" s="37"/>
      <c r="C29" s="43" t="s">
        <v>24</v>
      </c>
      <c r="D29" s="27">
        <f>+'42'!D11</f>
        <v>0.25411858503160434</v>
      </c>
      <c r="E29" s="27">
        <f>+'42'!E11</f>
        <v>0.30186442014017928</v>
      </c>
      <c r="F29" s="27">
        <f>+'42'!F11</f>
        <v>0.41251645929888175</v>
      </c>
      <c r="G29" s="27">
        <f>+'42'!G11</f>
        <v>0.33135925920149345</v>
      </c>
      <c r="H29" s="27">
        <f>+'42'!H11</f>
        <v>0.22094930495564247</v>
      </c>
      <c r="I29" s="27">
        <f>+'42'!I11</f>
        <v>0.27435856536064168</v>
      </c>
      <c r="J29" s="28">
        <f>+'42'!J11</f>
        <v>0.32074675092546528</v>
      </c>
      <c r="N29" s="35"/>
      <c r="O29" s="37"/>
      <c r="P29" s="43" t="s">
        <v>24</v>
      </c>
      <c r="Q29" s="29">
        <f>+'42'!R11</f>
        <v>21201.943855395544</v>
      </c>
      <c r="R29" s="29">
        <f>+'42'!S11</f>
        <v>23328.867213998492</v>
      </c>
      <c r="S29" s="29">
        <f>+'42'!T11</f>
        <v>49292.897991768266</v>
      </c>
      <c r="T29" s="29">
        <f>+'42'!U11</f>
        <v>37569.756523500335</v>
      </c>
      <c r="U29" s="29">
        <f>+'42'!V11</f>
        <v>19419.743128765367</v>
      </c>
      <c r="V29" s="29">
        <f>+'42'!W11</f>
        <v>23849.472168394615</v>
      </c>
      <c r="W29" s="33">
        <f>+'42'!X11</f>
        <v>25089.991356536495</v>
      </c>
    </row>
    <row r="30" spans="1:23" x14ac:dyDescent="0.25">
      <c r="A30" s="49"/>
      <c r="B30" s="50"/>
      <c r="C30" s="50"/>
      <c r="D30" s="51"/>
      <c r="E30" s="51"/>
      <c r="F30" s="51"/>
      <c r="G30" s="51"/>
      <c r="H30" s="51"/>
      <c r="I30" s="51"/>
      <c r="J30" s="89"/>
      <c r="N30" s="49"/>
      <c r="O30" s="50"/>
      <c r="P30" s="50"/>
      <c r="Q30" s="51"/>
      <c r="R30" s="51"/>
      <c r="S30" s="51"/>
      <c r="T30" s="51"/>
      <c r="U30" s="51"/>
      <c r="V30" s="51"/>
      <c r="W30" s="89"/>
    </row>
    <row r="31" spans="1:23" x14ac:dyDescent="0.25">
      <c r="A31" s="174" t="s">
        <v>8</v>
      </c>
      <c r="B31" s="174"/>
      <c r="C31" s="174"/>
      <c r="N31" s="174" t="s">
        <v>8</v>
      </c>
      <c r="O31" s="174"/>
      <c r="P31" s="174"/>
    </row>
    <row r="32" spans="1:23" ht="54.75" customHeight="1" x14ac:dyDescent="0.25">
      <c r="A32" s="172" t="s">
        <v>15</v>
      </c>
      <c r="B32" s="172"/>
      <c r="C32" s="172"/>
      <c r="D32" s="172"/>
      <c r="E32" s="172"/>
      <c r="F32" s="172"/>
      <c r="G32" s="172"/>
      <c r="H32" s="172"/>
      <c r="I32" s="172"/>
      <c r="J32" s="172"/>
      <c r="N32" s="172" t="s">
        <v>15</v>
      </c>
      <c r="O32" s="172"/>
      <c r="P32" s="172"/>
      <c r="Q32" s="172"/>
      <c r="R32" s="172"/>
      <c r="S32" s="172"/>
      <c r="T32" s="172"/>
      <c r="U32" s="172"/>
      <c r="V32" s="172"/>
      <c r="W32" s="172"/>
    </row>
    <row r="33" spans="1:23" ht="68.25" customHeight="1" x14ac:dyDescent="0.25">
      <c r="A33" s="172" t="s">
        <v>16</v>
      </c>
      <c r="B33" s="172"/>
      <c r="C33" s="172"/>
      <c r="D33" s="172"/>
      <c r="E33" s="172"/>
      <c r="F33" s="172"/>
      <c r="G33" s="172"/>
      <c r="H33" s="172"/>
      <c r="I33" s="172"/>
      <c r="J33" s="172"/>
      <c r="N33" s="172" t="s">
        <v>16</v>
      </c>
      <c r="O33" s="172"/>
      <c r="P33" s="172"/>
      <c r="Q33" s="172"/>
      <c r="R33" s="172"/>
      <c r="S33" s="172"/>
      <c r="T33" s="172"/>
      <c r="U33" s="172"/>
      <c r="V33" s="172"/>
      <c r="W33" s="172"/>
    </row>
    <row r="34" spans="1:23" ht="12" customHeight="1" x14ac:dyDescent="0.25">
      <c r="A34" s="7" t="s">
        <v>70</v>
      </c>
      <c r="N34" s="7" t="s">
        <v>70</v>
      </c>
    </row>
    <row r="35" spans="1:23" x14ac:dyDescent="0.25">
      <c r="A35" s="172" t="s">
        <v>11</v>
      </c>
      <c r="B35" s="172"/>
      <c r="C35" s="172"/>
      <c r="D35" s="172"/>
      <c r="E35" s="172"/>
      <c r="F35" s="172"/>
      <c r="G35" s="172"/>
      <c r="H35" s="172"/>
      <c r="I35" s="172"/>
      <c r="J35" s="172"/>
      <c r="N35" s="172" t="s">
        <v>11</v>
      </c>
      <c r="O35" s="172"/>
      <c r="P35" s="172"/>
      <c r="Q35" s="172"/>
      <c r="R35" s="172"/>
      <c r="S35" s="172"/>
      <c r="T35" s="172"/>
      <c r="U35" s="172"/>
      <c r="V35" s="172"/>
      <c r="W35" s="172"/>
    </row>
  </sheetData>
  <mergeCells count="8">
    <mergeCell ref="A35:J35"/>
    <mergeCell ref="N35:W35"/>
    <mergeCell ref="A31:C31"/>
    <mergeCell ref="N31:P31"/>
    <mergeCell ref="A32:J32"/>
    <mergeCell ref="N32:W32"/>
    <mergeCell ref="A33:J33"/>
    <mergeCell ref="N33:W33"/>
  </mergeCells>
  <hyperlinks>
    <hyperlink ref="A1" location="Indice!A1" display="Indice" xr:uid="{CEB20CAF-5AAF-49EC-B7E7-4162F8D7ED0D}"/>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ECB97-31BE-4247-B154-5BF55BA1169F}">
  <dimension ref="A1:W35"/>
  <sheetViews>
    <sheetView workbookViewId="0"/>
  </sheetViews>
  <sheetFormatPr baseColWidth="10" defaultRowHeight="15" x14ac:dyDescent="0.25"/>
  <cols>
    <col min="16" max="16" width="16.42578125" customWidth="1"/>
  </cols>
  <sheetData>
    <row r="1" spans="1:23" x14ac:dyDescent="0.25">
      <c r="A1" s="166" t="s">
        <v>278</v>
      </c>
    </row>
    <row r="3" spans="1:23" x14ac:dyDescent="0.25">
      <c r="A3" s="18" t="s">
        <v>403</v>
      </c>
      <c r="N3" s="18" t="s">
        <v>262</v>
      </c>
    </row>
    <row r="4" spans="1:23" x14ac:dyDescent="0.25">
      <c r="A4" s="17" t="s">
        <v>14</v>
      </c>
      <c r="N4" s="7" t="s">
        <v>17</v>
      </c>
    </row>
    <row r="6" spans="1:23" x14ac:dyDescent="0.25">
      <c r="A6" s="1"/>
      <c r="B6" s="2"/>
      <c r="C6" s="2"/>
      <c r="D6" s="53">
        <v>2006</v>
      </c>
      <c r="E6" s="53">
        <v>2009</v>
      </c>
      <c r="F6" s="53">
        <v>2011</v>
      </c>
      <c r="G6" s="53">
        <v>2013</v>
      </c>
      <c r="H6" s="53">
        <v>2015</v>
      </c>
      <c r="I6" s="53">
        <v>2017</v>
      </c>
      <c r="J6" s="54">
        <v>2020</v>
      </c>
      <c r="N6" s="1"/>
      <c r="O6" s="2"/>
      <c r="P6" s="2"/>
      <c r="Q6" s="53">
        <v>2006</v>
      </c>
      <c r="R6" s="53">
        <v>2009</v>
      </c>
      <c r="S6" s="53">
        <v>2011</v>
      </c>
      <c r="T6" s="53">
        <v>2013</v>
      </c>
      <c r="U6" s="53">
        <v>2015</v>
      </c>
      <c r="V6" s="53">
        <v>2017</v>
      </c>
      <c r="W6" s="54">
        <v>2020</v>
      </c>
    </row>
    <row r="7" spans="1:23" x14ac:dyDescent="0.25">
      <c r="A7" s="8"/>
      <c r="B7" s="6"/>
      <c r="C7" s="6"/>
      <c r="D7" s="6"/>
      <c r="E7" s="6"/>
      <c r="F7" s="6"/>
      <c r="G7" s="6"/>
      <c r="H7" s="7"/>
      <c r="I7" s="7"/>
      <c r="J7" s="34"/>
      <c r="N7" s="8"/>
      <c r="O7" s="6"/>
      <c r="P7" s="6"/>
      <c r="Q7" s="6"/>
      <c r="R7" s="6"/>
      <c r="S7" s="6"/>
      <c r="T7" s="6"/>
      <c r="U7" s="7"/>
      <c r="V7" s="7"/>
      <c r="W7" s="34"/>
    </row>
    <row r="8" spans="1:23" x14ac:dyDescent="0.25">
      <c r="A8" s="38" t="s">
        <v>209</v>
      </c>
      <c r="B8" s="86" t="s">
        <v>59</v>
      </c>
      <c r="C8" s="42" t="s">
        <v>23</v>
      </c>
      <c r="D8" s="27">
        <v>47.755404563597352</v>
      </c>
      <c r="E8" s="27">
        <v>44.164553608598567</v>
      </c>
      <c r="F8" s="27">
        <v>41.784075607201636</v>
      </c>
      <c r="G8" s="27">
        <v>49.323213077720332</v>
      </c>
      <c r="H8" s="27">
        <v>48.754079093784775</v>
      </c>
      <c r="I8" s="27">
        <v>42.101022260623068</v>
      </c>
      <c r="J8" s="39">
        <v>26.919569232172307</v>
      </c>
      <c r="N8" s="38" t="s">
        <v>209</v>
      </c>
      <c r="O8" s="86" t="s">
        <v>59</v>
      </c>
      <c r="P8" s="42" t="s">
        <v>23</v>
      </c>
      <c r="Q8" s="29">
        <v>165589</v>
      </c>
      <c r="R8" s="29">
        <v>116696</v>
      </c>
      <c r="S8" s="29">
        <v>134050</v>
      </c>
      <c r="T8" s="29">
        <v>158948</v>
      </c>
      <c r="U8" s="29">
        <v>155976</v>
      </c>
      <c r="V8" s="29">
        <v>130101</v>
      </c>
      <c r="W8" s="40">
        <v>70841</v>
      </c>
    </row>
    <row r="9" spans="1:23" x14ac:dyDescent="0.25">
      <c r="A9" s="35"/>
      <c r="B9" s="86"/>
      <c r="C9" s="43" t="s">
        <v>24</v>
      </c>
      <c r="D9" s="27">
        <v>1.0235319262334595</v>
      </c>
      <c r="E9" s="27">
        <v>1.2916176077715436</v>
      </c>
      <c r="F9" s="27">
        <v>2.1143717053898436</v>
      </c>
      <c r="G9" s="27">
        <v>1.7064039290212722</v>
      </c>
      <c r="H9" s="27">
        <v>1.0953170203783642</v>
      </c>
      <c r="I9" s="27">
        <v>1.0516268191347311</v>
      </c>
      <c r="J9" s="39">
        <v>1.2481747967405106</v>
      </c>
      <c r="N9" s="38"/>
      <c r="O9" s="86"/>
      <c r="P9" s="43" t="s">
        <v>24</v>
      </c>
      <c r="Q9" s="29">
        <v>5383.6015742381978</v>
      </c>
      <c r="R9" s="29">
        <v>4806.1367535123081</v>
      </c>
      <c r="S9" s="29">
        <v>6942.6308577661102</v>
      </c>
      <c r="T9" s="29">
        <v>5645.7921864859254</v>
      </c>
      <c r="U9" s="29">
        <v>5282.1916342230097</v>
      </c>
      <c r="V9" s="29">
        <v>4695.51198746707</v>
      </c>
      <c r="W9" s="40">
        <v>3730.7032006833861</v>
      </c>
    </row>
    <row r="10" spans="1:23" x14ac:dyDescent="0.25">
      <c r="A10" s="35"/>
      <c r="B10" s="86" t="s">
        <v>60</v>
      </c>
      <c r="C10" s="42" t="s">
        <v>23</v>
      </c>
      <c r="D10" s="27">
        <v>62.822427809822948</v>
      </c>
      <c r="E10" s="27">
        <v>64.11354761539522</v>
      </c>
      <c r="F10" s="27">
        <v>62.921958812972825</v>
      </c>
      <c r="G10" s="27">
        <v>65.997877634660412</v>
      </c>
      <c r="H10" s="27">
        <v>65.014645388932294</v>
      </c>
      <c r="I10" s="27">
        <v>61.680807013225817</v>
      </c>
      <c r="J10" s="39">
        <v>40.06593609744575</v>
      </c>
      <c r="N10" s="35"/>
      <c r="O10" s="86" t="s">
        <v>60</v>
      </c>
      <c r="P10" s="42" t="s">
        <v>23</v>
      </c>
      <c r="Q10" s="29">
        <v>319224</v>
      </c>
      <c r="R10" s="29">
        <v>330179</v>
      </c>
      <c r="S10" s="29">
        <v>317306</v>
      </c>
      <c r="T10" s="29">
        <v>360718</v>
      </c>
      <c r="U10" s="29">
        <v>364463</v>
      </c>
      <c r="V10" s="29">
        <v>340821</v>
      </c>
      <c r="W10" s="40">
        <v>195055</v>
      </c>
    </row>
    <row r="11" spans="1:23" x14ac:dyDescent="0.25">
      <c r="A11" s="35"/>
      <c r="B11" s="86"/>
      <c r="C11" s="43" t="s">
        <v>24</v>
      </c>
      <c r="D11" s="27">
        <v>0.96422633359279619</v>
      </c>
      <c r="E11" s="27">
        <v>0.94954069683474918</v>
      </c>
      <c r="F11" s="27">
        <v>1.3884209398590304</v>
      </c>
      <c r="G11" s="27">
        <v>1.0358067463179503</v>
      </c>
      <c r="H11" s="27">
        <v>0.78503351179104452</v>
      </c>
      <c r="I11" s="27">
        <v>0.81427248730798585</v>
      </c>
      <c r="J11" s="39">
        <v>1.0033447811469325</v>
      </c>
      <c r="N11" s="35"/>
      <c r="O11" s="86"/>
      <c r="P11" s="43" t="s">
        <v>24</v>
      </c>
      <c r="Q11" s="29">
        <v>9572.32805667711</v>
      </c>
      <c r="R11" s="29">
        <v>9588.207175438476</v>
      </c>
      <c r="S11" s="29">
        <v>13422.51097656552</v>
      </c>
      <c r="T11" s="29">
        <v>10352.073634653203</v>
      </c>
      <c r="U11" s="29">
        <v>8373.289341856087</v>
      </c>
      <c r="V11" s="29">
        <v>8346.2755827679193</v>
      </c>
      <c r="W11" s="40">
        <v>7021.9940664377245</v>
      </c>
    </row>
    <row r="12" spans="1:23" x14ac:dyDescent="0.25">
      <c r="A12" s="35"/>
      <c r="B12" s="86" t="s">
        <v>61</v>
      </c>
      <c r="C12" s="42" t="s">
        <v>23</v>
      </c>
      <c r="D12" s="27">
        <v>67.788632678084099</v>
      </c>
      <c r="E12" s="27">
        <v>69.649450282791705</v>
      </c>
      <c r="F12" s="27">
        <v>69.08035377793459</v>
      </c>
      <c r="G12" s="27">
        <v>70.90452146570901</v>
      </c>
      <c r="H12" s="27">
        <v>69.201256198146098</v>
      </c>
      <c r="I12" s="27">
        <v>66.419740198180705</v>
      </c>
      <c r="J12" s="39">
        <v>57.551551637994315</v>
      </c>
      <c r="N12" s="35"/>
      <c r="O12" s="86" t="s">
        <v>61</v>
      </c>
      <c r="P12" s="42" t="s">
        <v>23</v>
      </c>
      <c r="Q12" s="29">
        <v>394197</v>
      </c>
      <c r="R12" s="29">
        <v>373133</v>
      </c>
      <c r="S12" s="29">
        <v>430754</v>
      </c>
      <c r="T12" s="29">
        <v>434761</v>
      </c>
      <c r="U12" s="29">
        <v>455246</v>
      </c>
      <c r="V12" s="29">
        <v>470815</v>
      </c>
      <c r="W12" s="40">
        <v>373208</v>
      </c>
    </row>
    <row r="13" spans="1:23" x14ac:dyDescent="0.25">
      <c r="A13" s="35"/>
      <c r="B13" s="86"/>
      <c r="C13" s="43" t="s">
        <v>24</v>
      </c>
      <c r="D13" s="27">
        <v>0.77923768615417477</v>
      </c>
      <c r="E13" s="27">
        <v>0.82086780160852435</v>
      </c>
      <c r="F13" s="27">
        <v>1.0438989963980596</v>
      </c>
      <c r="G13" s="27">
        <v>0.92473680581343187</v>
      </c>
      <c r="H13" s="27">
        <v>0.74940236306745056</v>
      </c>
      <c r="I13" s="27">
        <v>0.67845619964402515</v>
      </c>
      <c r="J13" s="39">
        <v>0.84974387127613771</v>
      </c>
      <c r="N13" s="35"/>
      <c r="O13" s="86"/>
      <c r="P13" s="43" t="s">
        <v>24</v>
      </c>
      <c r="Q13" s="29">
        <v>10616.652800171341</v>
      </c>
      <c r="R13" s="29">
        <v>9978.5098252236494</v>
      </c>
      <c r="S13" s="29">
        <v>17703.090087694909</v>
      </c>
      <c r="T13" s="29">
        <v>14079.135306222412</v>
      </c>
      <c r="U13" s="29">
        <v>10258.977177203396</v>
      </c>
      <c r="V13" s="29">
        <v>11667.901636900471</v>
      </c>
      <c r="W13" s="40">
        <v>9946.6764236438303</v>
      </c>
    </row>
    <row r="14" spans="1:23" x14ac:dyDescent="0.25">
      <c r="A14" s="35"/>
      <c r="B14" s="86" t="s">
        <v>62</v>
      </c>
      <c r="C14" s="42" t="s">
        <v>23</v>
      </c>
      <c r="D14" s="27">
        <v>70.385557185979579</v>
      </c>
      <c r="E14" s="27">
        <v>71.235582714488132</v>
      </c>
      <c r="F14" s="27">
        <v>71.862402933594964</v>
      </c>
      <c r="G14" s="27">
        <v>73.566363341003736</v>
      </c>
      <c r="H14" s="27">
        <v>73.268287008229763</v>
      </c>
      <c r="I14" s="27">
        <v>71.727617815551369</v>
      </c>
      <c r="J14" s="39">
        <v>63.760452923930153</v>
      </c>
      <c r="N14" s="35"/>
      <c r="O14" s="86" t="s">
        <v>62</v>
      </c>
      <c r="P14" s="42" t="s">
        <v>23</v>
      </c>
      <c r="Q14" s="29">
        <v>461920</v>
      </c>
      <c r="R14" s="29">
        <v>463032</v>
      </c>
      <c r="S14" s="29">
        <v>491495</v>
      </c>
      <c r="T14" s="29">
        <v>547962</v>
      </c>
      <c r="U14" s="29">
        <v>541649</v>
      </c>
      <c r="V14" s="29">
        <v>556668</v>
      </c>
      <c r="W14" s="40">
        <v>441471</v>
      </c>
    </row>
    <row r="15" spans="1:23" x14ac:dyDescent="0.25">
      <c r="A15" s="35"/>
      <c r="B15" s="86"/>
      <c r="C15" s="43" t="s">
        <v>24</v>
      </c>
      <c r="D15" s="27">
        <v>0.76860581345844681</v>
      </c>
      <c r="E15" s="27">
        <v>0.92542054615292324</v>
      </c>
      <c r="F15" s="27">
        <v>1.1028452583451682</v>
      </c>
      <c r="G15" s="27">
        <v>1.0551423604401415</v>
      </c>
      <c r="H15" s="27">
        <v>0.6969192631122384</v>
      </c>
      <c r="I15" s="27">
        <v>0.65429953245211148</v>
      </c>
      <c r="J15" s="39">
        <v>0.86514407851661679</v>
      </c>
      <c r="N15" s="35"/>
      <c r="O15" s="86"/>
      <c r="P15" s="43" t="s">
        <v>24</v>
      </c>
      <c r="Q15" s="29">
        <v>11236.822692891174</v>
      </c>
      <c r="R15" s="29">
        <v>13415.863565364689</v>
      </c>
      <c r="S15" s="29">
        <v>19979.793921496283</v>
      </c>
      <c r="T15" s="29">
        <v>25929.740299021945</v>
      </c>
      <c r="U15" s="29">
        <v>11549.086690942348</v>
      </c>
      <c r="V15" s="29">
        <v>13390.287169891522</v>
      </c>
      <c r="W15" s="40">
        <v>12024.551172662539</v>
      </c>
    </row>
    <row r="16" spans="1:23" x14ac:dyDescent="0.25">
      <c r="A16" s="35"/>
      <c r="B16" s="86" t="s">
        <v>63</v>
      </c>
      <c r="C16" s="42" t="s">
        <v>23</v>
      </c>
      <c r="D16" s="27">
        <v>70.038358867842348</v>
      </c>
      <c r="E16" s="27">
        <v>72.677734565997426</v>
      </c>
      <c r="F16" s="27">
        <v>73.679145311677317</v>
      </c>
      <c r="G16" s="27">
        <v>75.038595200833953</v>
      </c>
      <c r="H16" s="27">
        <v>73.9104429295286</v>
      </c>
      <c r="I16" s="27">
        <v>71.046222221144603</v>
      </c>
      <c r="J16" s="39">
        <v>67.719804809098378</v>
      </c>
      <c r="N16" s="35"/>
      <c r="O16" s="86" t="s">
        <v>63</v>
      </c>
      <c r="P16" s="42" t="s">
        <v>23</v>
      </c>
      <c r="Q16" s="29">
        <v>459937</v>
      </c>
      <c r="R16" s="29">
        <v>483078</v>
      </c>
      <c r="S16" s="29">
        <v>552752</v>
      </c>
      <c r="T16" s="29">
        <v>567234</v>
      </c>
      <c r="U16" s="29">
        <v>584486</v>
      </c>
      <c r="V16" s="29">
        <v>586034</v>
      </c>
      <c r="W16" s="40">
        <v>582584</v>
      </c>
    </row>
    <row r="17" spans="1:23" x14ac:dyDescent="0.25">
      <c r="A17" s="35"/>
      <c r="B17" s="86"/>
      <c r="C17" s="43" t="s">
        <v>24</v>
      </c>
      <c r="D17" s="27">
        <v>0.77220899879774896</v>
      </c>
      <c r="E17" s="27">
        <v>0.790237493126692</v>
      </c>
      <c r="F17" s="27">
        <v>1.3359624329888016</v>
      </c>
      <c r="G17" s="27">
        <v>0.72806026593059758</v>
      </c>
      <c r="H17" s="27">
        <v>0.64490473633718792</v>
      </c>
      <c r="I17" s="27">
        <v>0.71820651508240729</v>
      </c>
      <c r="J17" s="39">
        <v>0.76704728194353855</v>
      </c>
      <c r="N17" s="35"/>
      <c r="O17" s="86"/>
      <c r="P17" s="43" t="s">
        <v>24</v>
      </c>
      <c r="Q17" s="29">
        <v>12469.554562706784</v>
      </c>
      <c r="R17" s="29">
        <v>13613.095001207277</v>
      </c>
      <c r="S17" s="29">
        <v>32693.088543250873</v>
      </c>
      <c r="T17" s="29">
        <v>16417.160723154371</v>
      </c>
      <c r="U17" s="29">
        <v>13270.005405509608</v>
      </c>
      <c r="V17" s="29">
        <v>13661.872553439978</v>
      </c>
      <c r="W17" s="40">
        <v>13581.308217518352</v>
      </c>
    </row>
    <row r="18" spans="1:23" x14ac:dyDescent="0.25">
      <c r="A18" s="35"/>
      <c r="B18" s="86" t="s">
        <v>64</v>
      </c>
      <c r="C18" s="42" t="s">
        <v>23</v>
      </c>
      <c r="D18" s="27">
        <v>71.715353731136645</v>
      </c>
      <c r="E18" s="27">
        <v>73.508110298398691</v>
      </c>
      <c r="F18" s="27">
        <v>74.52170116829889</v>
      </c>
      <c r="G18" s="27">
        <v>77.594777787453921</v>
      </c>
      <c r="H18" s="27">
        <v>76.179653828047506</v>
      </c>
      <c r="I18" s="27">
        <v>74.93932931313428</v>
      </c>
      <c r="J18" s="39">
        <v>73.43930377005961</v>
      </c>
      <c r="N18" s="35"/>
      <c r="O18" s="86" t="s">
        <v>64</v>
      </c>
      <c r="P18" s="42" t="s">
        <v>23</v>
      </c>
      <c r="Q18" s="29">
        <v>528360</v>
      </c>
      <c r="R18" s="29">
        <v>531532</v>
      </c>
      <c r="S18" s="29">
        <v>571846</v>
      </c>
      <c r="T18" s="29">
        <v>641535</v>
      </c>
      <c r="U18" s="29">
        <v>666703</v>
      </c>
      <c r="V18" s="29">
        <v>692937</v>
      </c>
      <c r="W18" s="40">
        <v>598628</v>
      </c>
    </row>
    <row r="19" spans="1:23" x14ac:dyDescent="0.25">
      <c r="A19" s="35"/>
      <c r="B19" s="86"/>
      <c r="C19" s="43" t="s">
        <v>24</v>
      </c>
      <c r="D19" s="27">
        <v>0.75984600526874868</v>
      </c>
      <c r="E19" s="27">
        <v>0.87872766499607535</v>
      </c>
      <c r="F19" s="27">
        <v>1.0472842944449436</v>
      </c>
      <c r="G19" s="27">
        <v>0.93621130017049559</v>
      </c>
      <c r="H19" s="27">
        <v>0.60694482065517208</v>
      </c>
      <c r="I19" s="27">
        <v>0.61181356832937339</v>
      </c>
      <c r="J19" s="39">
        <v>2.0232704356461144</v>
      </c>
      <c r="N19" s="35"/>
      <c r="O19" s="86"/>
      <c r="P19" s="43" t="s">
        <v>24</v>
      </c>
      <c r="Q19" s="29">
        <v>14274.528736857672</v>
      </c>
      <c r="R19" s="29">
        <v>14471.561027410817</v>
      </c>
      <c r="S19" s="29">
        <v>28788.076191380482</v>
      </c>
      <c r="T19" s="29">
        <v>29255.960004045814</v>
      </c>
      <c r="U19" s="29">
        <v>16034.864940746438</v>
      </c>
      <c r="V19" s="29">
        <v>18410.304296241953</v>
      </c>
      <c r="W19" s="40">
        <v>58681.786626849862</v>
      </c>
    </row>
    <row r="20" spans="1:23" x14ac:dyDescent="0.25">
      <c r="A20" s="35"/>
      <c r="B20" s="86" t="s">
        <v>65</v>
      </c>
      <c r="C20" s="42" t="s">
        <v>23</v>
      </c>
      <c r="D20" s="27">
        <v>72.299858054901733</v>
      </c>
      <c r="E20" s="27">
        <v>73.291841342326819</v>
      </c>
      <c r="F20" s="27">
        <v>75.109036990714472</v>
      </c>
      <c r="G20" s="27">
        <v>78.112374626354764</v>
      </c>
      <c r="H20" s="27">
        <v>77.120484335170715</v>
      </c>
      <c r="I20" s="27">
        <v>75.518573845547692</v>
      </c>
      <c r="J20" s="39">
        <v>74.097350896635646</v>
      </c>
      <c r="N20" s="35"/>
      <c r="O20" s="86" t="s">
        <v>65</v>
      </c>
      <c r="P20" s="42" t="s">
        <v>23</v>
      </c>
      <c r="Q20" s="29">
        <v>561814</v>
      </c>
      <c r="R20" s="29">
        <v>573612</v>
      </c>
      <c r="S20" s="29">
        <v>610140</v>
      </c>
      <c r="T20" s="29">
        <v>682303</v>
      </c>
      <c r="U20" s="29">
        <v>698572</v>
      </c>
      <c r="V20" s="29">
        <v>716851</v>
      </c>
      <c r="W20" s="40">
        <v>674626</v>
      </c>
    </row>
    <row r="21" spans="1:23" x14ac:dyDescent="0.25">
      <c r="A21" s="35"/>
      <c r="B21" s="86"/>
      <c r="C21" s="43" t="s">
        <v>24</v>
      </c>
      <c r="D21" s="27">
        <v>0.77725313139619367</v>
      </c>
      <c r="E21" s="27">
        <v>0.82219751322751589</v>
      </c>
      <c r="F21" s="27">
        <v>1.0723434079758491</v>
      </c>
      <c r="G21" s="27">
        <v>0.95153128144725618</v>
      </c>
      <c r="H21" s="27">
        <v>0.55607190175736321</v>
      </c>
      <c r="I21" s="27">
        <v>0.79482766227250545</v>
      </c>
      <c r="J21" s="39">
        <v>0.67944674847789854</v>
      </c>
      <c r="N21" s="35"/>
      <c r="O21" s="86"/>
      <c r="P21" s="43" t="s">
        <v>24</v>
      </c>
      <c r="Q21" s="29">
        <v>15750.950572766651</v>
      </c>
      <c r="R21" s="29">
        <v>16355.786990381161</v>
      </c>
      <c r="S21" s="29">
        <v>28689.434318378862</v>
      </c>
      <c r="T21" s="29">
        <v>30633.52445283252</v>
      </c>
      <c r="U21" s="29">
        <v>16599.689154848886</v>
      </c>
      <c r="V21" s="29">
        <v>22051.950169495503</v>
      </c>
      <c r="W21" s="40">
        <v>17533.442021213403</v>
      </c>
    </row>
    <row r="22" spans="1:23" x14ac:dyDescent="0.25">
      <c r="A22" s="35"/>
      <c r="B22" s="88" t="s">
        <v>66</v>
      </c>
      <c r="C22" s="42" t="s">
        <v>23</v>
      </c>
      <c r="D22" s="27">
        <v>72.502277306275658</v>
      </c>
      <c r="E22" s="27">
        <v>73.369297483490485</v>
      </c>
      <c r="F22" s="27">
        <v>75.510452027012391</v>
      </c>
      <c r="G22" s="27">
        <v>76.489684747334266</v>
      </c>
      <c r="H22" s="27">
        <v>75.929144227071873</v>
      </c>
      <c r="I22" s="27">
        <v>76.120397180165853</v>
      </c>
      <c r="J22" s="39">
        <v>75.044302594384462</v>
      </c>
      <c r="N22" s="35"/>
      <c r="O22" s="88" t="s">
        <v>66</v>
      </c>
      <c r="P22" s="42" t="s">
        <v>23</v>
      </c>
      <c r="Q22" s="29">
        <v>567492</v>
      </c>
      <c r="R22" s="29">
        <v>573395</v>
      </c>
      <c r="S22" s="29">
        <v>627735</v>
      </c>
      <c r="T22" s="29">
        <v>659953</v>
      </c>
      <c r="U22" s="29">
        <v>706914</v>
      </c>
      <c r="V22" s="29">
        <v>734794</v>
      </c>
      <c r="W22" s="40">
        <v>734307</v>
      </c>
    </row>
    <row r="23" spans="1:23" x14ac:dyDescent="0.25">
      <c r="A23" s="35"/>
      <c r="B23" s="88"/>
      <c r="C23" s="43" t="s">
        <v>24</v>
      </c>
      <c r="D23" s="27">
        <v>0.84289007499225599</v>
      </c>
      <c r="E23" s="27">
        <v>0.85603435188446941</v>
      </c>
      <c r="F23" s="27">
        <v>0.85092129820735285</v>
      </c>
      <c r="G23" s="27">
        <v>0.79945628855631712</v>
      </c>
      <c r="H23" s="27">
        <v>0.72705700251544725</v>
      </c>
      <c r="I23" s="27">
        <v>0.64699492054865693</v>
      </c>
      <c r="J23" s="39">
        <v>0.68806571741044475</v>
      </c>
      <c r="N23" s="35"/>
      <c r="O23" s="88"/>
      <c r="P23" s="43" t="s">
        <v>24</v>
      </c>
      <c r="Q23" s="29">
        <v>16538.435679004524</v>
      </c>
      <c r="R23" s="29">
        <v>18713.960465869579</v>
      </c>
      <c r="S23" s="29">
        <v>28739.929511871589</v>
      </c>
      <c r="T23" s="29">
        <v>23137.552759432627</v>
      </c>
      <c r="U23" s="29">
        <v>17927.210734238328</v>
      </c>
      <c r="V23" s="29">
        <v>19584.983870495565</v>
      </c>
      <c r="W23" s="40">
        <v>18754.503871217261</v>
      </c>
    </row>
    <row r="24" spans="1:23" x14ac:dyDescent="0.25">
      <c r="A24" s="35"/>
      <c r="B24" s="88" t="s">
        <v>67</v>
      </c>
      <c r="C24" s="42" t="s">
        <v>23</v>
      </c>
      <c r="D24" s="27">
        <v>72.136235640226062</v>
      </c>
      <c r="E24" s="27">
        <v>73.1511536434665</v>
      </c>
      <c r="F24" s="27">
        <v>73.256458490092797</v>
      </c>
      <c r="G24" s="27">
        <v>77.326484561916757</v>
      </c>
      <c r="H24" s="27">
        <v>76.775215739710859</v>
      </c>
      <c r="I24" s="27">
        <v>76.270402095884165</v>
      </c>
      <c r="J24" s="39">
        <v>78.28693941025783</v>
      </c>
      <c r="N24" s="35"/>
      <c r="O24" s="88" t="s">
        <v>67</v>
      </c>
      <c r="P24" s="42" t="s">
        <v>23</v>
      </c>
      <c r="Q24" s="29">
        <v>543856</v>
      </c>
      <c r="R24" s="29">
        <v>574674</v>
      </c>
      <c r="S24" s="29">
        <v>584147</v>
      </c>
      <c r="T24" s="29">
        <v>681950</v>
      </c>
      <c r="U24" s="29">
        <v>671615</v>
      </c>
      <c r="V24" s="29">
        <v>720242</v>
      </c>
      <c r="W24" s="40">
        <v>777769</v>
      </c>
    </row>
    <row r="25" spans="1:23" x14ac:dyDescent="0.25">
      <c r="A25" s="35"/>
      <c r="B25" s="88"/>
      <c r="C25" s="43" t="s">
        <v>24</v>
      </c>
      <c r="D25" s="27">
        <v>0.8624378041281251</v>
      </c>
      <c r="E25" s="27">
        <v>0.95289713755816097</v>
      </c>
      <c r="F25" s="27">
        <v>1.2431703838457304</v>
      </c>
      <c r="G25" s="27">
        <v>0.88063292018096229</v>
      </c>
      <c r="H25" s="27">
        <v>0.65652289377908846</v>
      </c>
      <c r="I25" s="27">
        <v>1.0654781722920388</v>
      </c>
      <c r="J25" s="39">
        <v>0.67959939688550941</v>
      </c>
      <c r="N25" s="35"/>
      <c r="O25" s="88"/>
      <c r="P25" s="43" t="s">
        <v>24</v>
      </c>
      <c r="Q25" s="29">
        <v>18460.209891085247</v>
      </c>
      <c r="R25" s="29">
        <v>21361.428106348019</v>
      </c>
      <c r="S25" s="29">
        <v>30163.961824457379</v>
      </c>
      <c r="T25" s="29">
        <v>22869.514259925654</v>
      </c>
      <c r="U25" s="29">
        <v>18042.893814490817</v>
      </c>
      <c r="V25" s="29">
        <v>35800.984226677538</v>
      </c>
      <c r="W25" s="40">
        <v>23353.226521110926</v>
      </c>
    </row>
    <row r="26" spans="1:23" x14ac:dyDescent="0.25">
      <c r="A26" s="35"/>
      <c r="B26" s="88" t="s">
        <v>68</v>
      </c>
      <c r="C26" s="42" t="s">
        <v>23</v>
      </c>
      <c r="D26" s="27">
        <v>72.369057092575318</v>
      </c>
      <c r="E26" s="27">
        <v>74.356062877569158</v>
      </c>
      <c r="F26" s="27">
        <v>71.709483269404686</v>
      </c>
      <c r="G26" s="27">
        <v>75.52048153524089</v>
      </c>
      <c r="H26" s="27">
        <v>76.25106959785424</v>
      </c>
      <c r="I26" s="27">
        <v>75.062043678306154</v>
      </c>
      <c r="J26" s="39">
        <v>77.771912721307473</v>
      </c>
      <c r="N26" s="35"/>
      <c r="O26" s="88" t="s">
        <v>68</v>
      </c>
      <c r="P26" s="42" t="s">
        <v>23</v>
      </c>
      <c r="Q26" s="29">
        <v>537464</v>
      </c>
      <c r="R26" s="29">
        <v>570369</v>
      </c>
      <c r="S26" s="29">
        <v>574877</v>
      </c>
      <c r="T26" s="29">
        <v>630593</v>
      </c>
      <c r="U26" s="29">
        <v>662101</v>
      </c>
      <c r="V26" s="29">
        <v>677200</v>
      </c>
      <c r="W26" s="40">
        <v>779406</v>
      </c>
    </row>
    <row r="27" spans="1:23" x14ac:dyDescent="0.25">
      <c r="A27" s="35"/>
      <c r="B27" s="88"/>
      <c r="C27" s="43" t="s">
        <v>24</v>
      </c>
      <c r="D27" s="27">
        <v>1.034799678034233</v>
      </c>
      <c r="E27" s="27">
        <v>1.2994168457923705</v>
      </c>
      <c r="F27" s="27">
        <v>2.1018370197939134</v>
      </c>
      <c r="G27" s="27">
        <v>1.5920415594175059</v>
      </c>
      <c r="H27" s="27">
        <v>0.7566708529879228</v>
      </c>
      <c r="I27" s="27">
        <v>0.84316652883862364</v>
      </c>
      <c r="J27" s="39">
        <v>0.81926059983665755</v>
      </c>
      <c r="N27" s="35"/>
      <c r="O27" s="88"/>
      <c r="P27" s="43" t="s">
        <v>24</v>
      </c>
      <c r="Q27" s="29">
        <v>26493.415262487557</v>
      </c>
      <c r="R27" s="29">
        <v>27810.261945348317</v>
      </c>
      <c r="S27" s="29">
        <v>35693.782298127589</v>
      </c>
      <c r="T27" s="29">
        <v>30986.315563457094</v>
      </c>
      <c r="U27" s="29">
        <v>29429.901791656419</v>
      </c>
      <c r="V27" s="29">
        <v>27731.203435779407</v>
      </c>
      <c r="W27" s="40">
        <v>26749.999532401998</v>
      </c>
    </row>
    <row r="28" spans="1:23" x14ac:dyDescent="0.25">
      <c r="A28" s="35"/>
      <c r="B28" s="37" t="s">
        <v>20</v>
      </c>
      <c r="C28" s="42" t="s">
        <v>23</v>
      </c>
      <c r="D28" s="27">
        <f>+'42'!D12</f>
        <v>69.015212839134591</v>
      </c>
      <c r="E28" s="27">
        <f>+'42'!E12</f>
        <v>70.680968843424338</v>
      </c>
      <c r="F28" s="27">
        <f>+'42'!F12</f>
        <v>70.8010095982998</v>
      </c>
      <c r="G28" s="27">
        <f>+'42'!G12</f>
        <v>73.730897107200164</v>
      </c>
      <c r="H28" s="27">
        <f>+'42'!H12</f>
        <v>72.991397491802019</v>
      </c>
      <c r="I28" s="27">
        <f>+'42'!I12</f>
        <v>71.432164325655108</v>
      </c>
      <c r="J28" s="28">
        <f>+'42'!J12</f>
        <v>68.220266106139192</v>
      </c>
      <c r="N28" s="35"/>
      <c r="O28" s="37" t="s">
        <v>20</v>
      </c>
      <c r="P28" s="42" t="s">
        <v>23</v>
      </c>
      <c r="Q28" s="29">
        <f>+'42'!R12</f>
        <v>4540045</v>
      </c>
      <c r="R28" s="29">
        <f>+'42'!S12</f>
        <v>4589709</v>
      </c>
      <c r="S28" s="29">
        <f>+'42'!T12</f>
        <v>4895208</v>
      </c>
      <c r="T28" s="29">
        <f>+'42'!U12</f>
        <v>5365957</v>
      </c>
      <c r="U28" s="29">
        <f>+'42'!V12</f>
        <v>5507971</v>
      </c>
      <c r="V28" s="29">
        <f>+'42'!W12</f>
        <v>5626463</v>
      </c>
      <c r="W28" s="33">
        <f>+'42'!X12</f>
        <v>5227895</v>
      </c>
    </row>
    <row r="29" spans="1:23" x14ac:dyDescent="0.25">
      <c r="A29" s="35"/>
      <c r="B29" s="37"/>
      <c r="C29" s="43" t="s">
        <v>24</v>
      </c>
      <c r="D29" s="27">
        <f>+'42'!D13</f>
        <v>0.28733151759052417</v>
      </c>
      <c r="E29" s="27">
        <f>+'42'!E13</f>
        <v>0.34116412410597041</v>
      </c>
      <c r="F29" s="27">
        <f>+'42'!F13</f>
        <v>0.45989017198998339</v>
      </c>
      <c r="G29" s="27">
        <f>+'42'!G13</f>
        <v>0.37402710802237066</v>
      </c>
      <c r="H29" s="27">
        <f>+'42'!H13</f>
        <v>0.24104340184703216</v>
      </c>
      <c r="I29" s="27">
        <f>+'42'!I13</f>
        <v>0.33090515315494395</v>
      </c>
      <c r="J29" s="28">
        <f>+'42'!J13</f>
        <v>0.3869823217839421</v>
      </c>
      <c r="N29" s="35"/>
      <c r="O29" s="37"/>
      <c r="P29" s="43" t="s">
        <v>24</v>
      </c>
      <c r="Q29" s="29">
        <f>+'42'!R13</f>
        <v>47133.336274497844</v>
      </c>
      <c r="R29" s="29">
        <f>+'42'!S13</f>
        <v>59698.474864861004</v>
      </c>
      <c r="S29" s="29">
        <f>+'42'!T13</f>
        <v>136832.47374846236</v>
      </c>
      <c r="T29" s="29">
        <f>+'42'!U13</f>
        <v>103657.06963549239</v>
      </c>
      <c r="U29" s="29">
        <f>+'42'!V13</f>
        <v>66165.883559374299</v>
      </c>
      <c r="V29" s="29">
        <f>+'42'!W13</f>
        <v>78306.06767765469</v>
      </c>
      <c r="W29" s="33">
        <f>+'42'!X13</f>
        <v>90085.891887996448</v>
      </c>
    </row>
    <row r="30" spans="1:23" x14ac:dyDescent="0.25">
      <c r="A30" s="49"/>
      <c r="B30" s="50"/>
      <c r="C30" s="50"/>
      <c r="D30" s="51"/>
      <c r="E30" s="51"/>
      <c r="F30" s="51"/>
      <c r="G30" s="51"/>
      <c r="H30" s="51"/>
      <c r="I30" s="51"/>
      <c r="J30" s="89"/>
      <c r="N30" s="49"/>
      <c r="O30" s="50"/>
      <c r="P30" s="50"/>
      <c r="Q30" s="51"/>
      <c r="R30" s="51"/>
      <c r="S30" s="51"/>
      <c r="T30" s="51"/>
      <c r="U30" s="51"/>
      <c r="V30" s="51"/>
      <c r="W30" s="89"/>
    </row>
    <row r="31" spans="1:23" x14ac:dyDescent="0.25">
      <c r="A31" s="174" t="s">
        <v>8</v>
      </c>
      <c r="B31" s="174"/>
      <c r="C31" s="174"/>
      <c r="N31" s="174" t="s">
        <v>8</v>
      </c>
      <c r="O31" s="174"/>
      <c r="P31" s="174"/>
    </row>
    <row r="32" spans="1:23" ht="54.75" customHeight="1" x14ac:dyDescent="0.25">
      <c r="A32" s="172" t="s">
        <v>15</v>
      </c>
      <c r="B32" s="172"/>
      <c r="C32" s="172"/>
      <c r="D32" s="172"/>
      <c r="E32" s="172"/>
      <c r="F32" s="172"/>
      <c r="G32" s="172"/>
      <c r="H32" s="172"/>
      <c r="I32" s="172"/>
      <c r="J32" s="172"/>
      <c r="N32" s="172" t="s">
        <v>15</v>
      </c>
      <c r="O32" s="172"/>
      <c r="P32" s="172"/>
      <c r="Q32" s="172"/>
      <c r="R32" s="172"/>
      <c r="S32" s="172"/>
      <c r="T32" s="172"/>
      <c r="U32" s="172"/>
      <c r="V32" s="172"/>
      <c r="W32" s="172"/>
    </row>
    <row r="33" spans="1:23" ht="64.5" customHeight="1" x14ac:dyDescent="0.25">
      <c r="A33" s="172" t="s">
        <v>16</v>
      </c>
      <c r="B33" s="172"/>
      <c r="C33" s="172"/>
      <c r="D33" s="172"/>
      <c r="E33" s="172"/>
      <c r="F33" s="172"/>
      <c r="G33" s="172"/>
      <c r="H33" s="172"/>
      <c r="I33" s="172"/>
      <c r="J33" s="172"/>
      <c r="N33" s="172" t="s">
        <v>16</v>
      </c>
      <c r="O33" s="172"/>
      <c r="P33" s="172"/>
      <c r="Q33" s="172"/>
      <c r="R33" s="172"/>
      <c r="S33" s="172"/>
      <c r="T33" s="172"/>
      <c r="U33" s="172"/>
      <c r="V33" s="172"/>
      <c r="W33" s="172"/>
    </row>
    <row r="34" spans="1:23" x14ac:dyDescent="0.25">
      <c r="A34" s="7" t="s">
        <v>70</v>
      </c>
      <c r="N34" s="7" t="s">
        <v>70</v>
      </c>
    </row>
    <row r="35" spans="1:23" x14ac:dyDescent="0.25">
      <c r="A35" s="172" t="s">
        <v>11</v>
      </c>
      <c r="B35" s="172"/>
      <c r="C35" s="172"/>
      <c r="D35" s="172"/>
      <c r="E35" s="172"/>
      <c r="F35" s="172"/>
      <c r="G35" s="172"/>
      <c r="H35" s="172"/>
      <c r="I35" s="172"/>
      <c r="J35" s="172"/>
      <c r="N35" s="172" t="s">
        <v>11</v>
      </c>
      <c r="O35" s="172"/>
      <c r="P35" s="172"/>
      <c r="Q35" s="172"/>
      <c r="R35" s="172"/>
      <c r="S35" s="172"/>
      <c r="T35" s="172"/>
      <c r="U35" s="172"/>
      <c r="V35" s="172"/>
      <c r="W35" s="172"/>
    </row>
  </sheetData>
  <mergeCells count="8">
    <mergeCell ref="A35:J35"/>
    <mergeCell ref="N35:W35"/>
    <mergeCell ref="A31:C31"/>
    <mergeCell ref="N31:P31"/>
    <mergeCell ref="A32:J32"/>
    <mergeCell ref="N32:W32"/>
    <mergeCell ref="A33:J33"/>
    <mergeCell ref="N33:W33"/>
  </mergeCells>
  <hyperlinks>
    <hyperlink ref="A1" location="Indice!A1" display="Indice" xr:uid="{526E9059-E802-44DE-ACC3-EE4D7A7CBF3E}"/>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47DA7-D1F7-4F5D-8382-107A8CEAF50A}">
  <dimension ref="A1:V92"/>
  <sheetViews>
    <sheetView workbookViewId="0"/>
  </sheetViews>
  <sheetFormatPr baseColWidth="10" defaultRowHeight="15" x14ac:dyDescent="0.25"/>
  <cols>
    <col min="1" max="1" width="23.28515625" customWidth="1"/>
    <col min="2" max="2" width="45.140625" customWidth="1"/>
    <col min="13" max="13" width="24.28515625" customWidth="1"/>
    <col min="14" max="14" width="37.140625" customWidth="1"/>
  </cols>
  <sheetData>
    <row r="1" spans="1:20" x14ac:dyDescent="0.25">
      <c r="A1" s="166" t="s">
        <v>278</v>
      </c>
    </row>
    <row r="3" spans="1:20" x14ac:dyDescent="0.25">
      <c r="A3" s="18" t="s">
        <v>391</v>
      </c>
      <c r="M3" s="18" t="s">
        <v>205</v>
      </c>
    </row>
    <row r="4" spans="1:20" x14ac:dyDescent="0.25">
      <c r="A4" s="7" t="s">
        <v>14</v>
      </c>
      <c r="M4" s="7" t="s">
        <v>206</v>
      </c>
    </row>
    <row r="6" spans="1:20" x14ac:dyDescent="0.25">
      <c r="A6" s="126"/>
      <c r="B6" s="127"/>
      <c r="C6" s="127"/>
      <c r="D6" s="136" t="s">
        <v>2</v>
      </c>
      <c r="E6" s="136" t="s">
        <v>3</v>
      </c>
      <c r="F6" s="136" t="s">
        <v>4</v>
      </c>
      <c r="G6" s="136" t="s">
        <v>5</v>
      </c>
      <c r="H6" s="137">
        <v>2020</v>
      </c>
      <c r="M6" s="126"/>
      <c r="N6" s="127"/>
      <c r="O6" s="127"/>
      <c r="P6" s="136" t="s">
        <v>2</v>
      </c>
      <c r="Q6" s="136" t="s">
        <v>3</v>
      </c>
      <c r="R6" s="136" t="s">
        <v>4</v>
      </c>
      <c r="S6" s="136" t="s">
        <v>5</v>
      </c>
      <c r="T6" s="137">
        <v>2020</v>
      </c>
    </row>
    <row r="7" spans="1:20" x14ac:dyDescent="0.25">
      <c r="A7" s="30"/>
      <c r="D7" s="124"/>
      <c r="E7" s="124"/>
      <c r="F7" s="124"/>
      <c r="G7" s="124"/>
      <c r="H7" s="139"/>
      <c r="M7" s="30"/>
      <c r="P7" s="124"/>
      <c r="Q7" s="124"/>
      <c r="R7" s="124"/>
      <c r="S7" s="124"/>
      <c r="T7" s="139"/>
    </row>
    <row r="8" spans="1:20" x14ac:dyDescent="0.25">
      <c r="A8" s="19" t="s">
        <v>379</v>
      </c>
      <c r="B8" s="63" t="s">
        <v>186</v>
      </c>
      <c r="C8" s="61" t="s">
        <v>6</v>
      </c>
      <c r="D8" s="21">
        <v>8.7634040720349056</v>
      </c>
      <c r="E8" s="21">
        <v>8.489179155286676</v>
      </c>
      <c r="F8" s="21">
        <v>8.683172863171551</v>
      </c>
      <c r="G8" s="21">
        <v>8.1890503731788584</v>
      </c>
      <c r="H8" s="22">
        <v>7.0850413753523629</v>
      </c>
      <c r="K8" s="133"/>
      <c r="L8" s="135"/>
      <c r="M8" s="19" t="s">
        <v>379</v>
      </c>
      <c r="N8" s="63" t="s">
        <v>186</v>
      </c>
      <c r="O8" s="61" t="s">
        <v>6</v>
      </c>
      <c r="P8" s="82">
        <v>605905</v>
      </c>
      <c r="Q8" s="82">
        <v>617822</v>
      </c>
      <c r="R8" s="82">
        <v>655237</v>
      </c>
      <c r="S8" s="82">
        <v>645023</v>
      </c>
      <c r="T8" s="83">
        <v>542945</v>
      </c>
    </row>
    <row r="9" spans="1:20" x14ac:dyDescent="0.25">
      <c r="A9" s="30"/>
      <c r="B9" s="63"/>
      <c r="C9" s="61" t="s">
        <v>41</v>
      </c>
      <c r="D9" s="21">
        <v>0.31376504327641808</v>
      </c>
      <c r="E9" s="21">
        <v>0.23566014754438278</v>
      </c>
      <c r="F9" s="21">
        <v>0.18931896222696198</v>
      </c>
      <c r="G9" s="21">
        <v>0.18424957202368702</v>
      </c>
      <c r="H9" s="22">
        <v>0.17726717772644063</v>
      </c>
      <c r="K9" s="133"/>
      <c r="L9" s="135"/>
      <c r="M9" s="30"/>
      <c r="N9" s="63"/>
      <c r="O9" s="61" t="s">
        <v>41</v>
      </c>
      <c r="P9" s="82">
        <v>17437.02166663143</v>
      </c>
      <c r="Q9" s="82">
        <v>15864.147223230397</v>
      </c>
      <c r="R9" s="82">
        <v>14676.954475818806</v>
      </c>
      <c r="S9" s="82">
        <v>14430.629591527739</v>
      </c>
      <c r="T9" s="83">
        <v>13609.980054277536</v>
      </c>
    </row>
    <row r="10" spans="1:20" x14ac:dyDescent="0.25">
      <c r="A10" s="30"/>
      <c r="B10" s="63" t="s">
        <v>187</v>
      </c>
      <c r="C10" s="61" t="s">
        <v>6</v>
      </c>
      <c r="D10" s="21">
        <v>0.90862979182784243</v>
      </c>
      <c r="E10" s="21">
        <v>0.71276061765716614</v>
      </c>
      <c r="F10" s="21">
        <v>0.87480146911200629</v>
      </c>
      <c r="G10" s="21">
        <v>0.92638344311771048</v>
      </c>
      <c r="H10" s="22">
        <v>0.79587559233944627</v>
      </c>
      <c r="K10" s="133"/>
      <c r="L10" s="135"/>
      <c r="M10" s="30"/>
      <c r="N10" s="63" t="s">
        <v>187</v>
      </c>
      <c r="O10" s="61" t="s">
        <v>6</v>
      </c>
      <c r="P10" s="82">
        <v>62823</v>
      </c>
      <c r="Q10" s="82">
        <v>51873</v>
      </c>
      <c r="R10" s="82">
        <v>66013</v>
      </c>
      <c r="S10" s="82">
        <v>72968</v>
      </c>
      <c r="T10" s="83">
        <v>60990</v>
      </c>
    </row>
    <row r="11" spans="1:20" x14ac:dyDescent="0.25">
      <c r="A11" s="30"/>
      <c r="B11" s="64"/>
      <c r="C11" s="61" t="s">
        <v>41</v>
      </c>
      <c r="D11" s="21">
        <v>0.11997682751277054</v>
      </c>
      <c r="E11" s="21">
        <v>4.1285531872447247E-2</v>
      </c>
      <c r="F11" s="21">
        <v>4.0172143121328045E-2</v>
      </c>
      <c r="G11" s="21">
        <v>5.1700855418794954E-2</v>
      </c>
      <c r="H11" s="22">
        <v>5.4047186859286327E-2</v>
      </c>
      <c r="K11" s="133"/>
      <c r="L11" s="135"/>
      <c r="M11" s="30"/>
      <c r="N11" s="64"/>
      <c r="O11" s="61" t="s">
        <v>41</v>
      </c>
      <c r="P11" s="82">
        <v>8327.7352508375297</v>
      </c>
      <c r="Q11" s="82">
        <v>2890.1758245254691</v>
      </c>
      <c r="R11" s="82">
        <v>2988.0155943210725</v>
      </c>
      <c r="S11" s="82">
        <v>4026.0239832375928</v>
      </c>
      <c r="T11" s="83">
        <v>4089.9749153130792</v>
      </c>
    </row>
    <row r="12" spans="1:20" x14ac:dyDescent="0.25">
      <c r="A12" s="30"/>
      <c r="B12" s="63" t="s">
        <v>188</v>
      </c>
      <c r="C12" s="61" t="s">
        <v>6</v>
      </c>
      <c r="D12" s="21">
        <v>2.7248624790408265</v>
      </c>
      <c r="E12" s="21">
        <v>2.7527704613466866</v>
      </c>
      <c r="F12" s="21">
        <v>2.5433024275598308</v>
      </c>
      <c r="G12" s="21">
        <v>1.7682512823976482</v>
      </c>
      <c r="H12" s="22">
        <v>1.9482575165810676</v>
      </c>
      <c r="K12" s="133"/>
      <c r="L12" s="135"/>
      <c r="M12" s="30"/>
      <c r="N12" s="63" t="s">
        <v>188</v>
      </c>
      <c r="O12" s="61" t="s">
        <v>6</v>
      </c>
      <c r="P12" s="82">
        <v>188398</v>
      </c>
      <c r="Q12" s="82">
        <v>200340</v>
      </c>
      <c r="R12" s="82">
        <v>191919</v>
      </c>
      <c r="S12" s="82">
        <v>139279</v>
      </c>
      <c r="T12" s="83">
        <v>149300</v>
      </c>
    </row>
    <row r="13" spans="1:20" x14ac:dyDescent="0.25">
      <c r="A13" s="30"/>
      <c r="B13" s="64"/>
      <c r="C13" s="61" t="s">
        <v>41</v>
      </c>
      <c r="D13" s="21">
        <v>0.22638085773413311</v>
      </c>
      <c r="E13" s="21">
        <v>9.5104252703170869E-2</v>
      </c>
      <c r="F13" s="21">
        <v>8.5906118161158479E-2</v>
      </c>
      <c r="G13" s="21">
        <v>6.7336984776236675E-2</v>
      </c>
      <c r="H13" s="22">
        <v>7.6864824795912265E-2</v>
      </c>
      <c r="K13" s="133"/>
      <c r="L13" s="135"/>
      <c r="M13" s="30"/>
      <c r="N13" s="64"/>
      <c r="O13" s="61" t="s">
        <v>41</v>
      </c>
      <c r="P13" s="82">
        <v>16114.38075886403</v>
      </c>
      <c r="Q13" s="82">
        <v>6806.0290364173852</v>
      </c>
      <c r="R13" s="82">
        <v>6866.5019923445334</v>
      </c>
      <c r="S13" s="82">
        <v>5404.6565097597559</v>
      </c>
      <c r="T13" s="83">
        <v>5962.3576866991052</v>
      </c>
    </row>
    <row r="14" spans="1:20" x14ac:dyDescent="0.25">
      <c r="A14" s="30"/>
      <c r="B14" s="63" t="s">
        <v>189</v>
      </c>
      <c r="C14" s="61" t="s">
        <v>6</v>
      </c>
      <c r="D14" s="21">
        <v>10.105442016003096</v>
      </c>
      <c r="E14" s="21">
        <v>11.278911544061847</v>
      </c>
      <c r="F14" s="21">
        <v>9.598353046724414</v>
      </c>
      <c r="G14" s="21">
        <v>9.329534934385828</v>
      </c>
      <c r="H14" s="22">
        <v>8.6553656421328888</v>
      </c>
      <c r="K14" s="133"/>
      <c r="L14" s="135"/>
      <c r="M14" s="30"/>
      <c r="N14" s="63" t="s">
        <v>189</v>
      </c>
      <c r="O14" s="61" t="s">
        <v>6</v>
      </c>
      <c r="P14" s="82">
        <v>698694</v>
      </c>
      <c r="Q14" s="82">
        <v>820852</v>
      </c>
      <c r="R14" s="82">
        <v>724297</v>
      </c>
      <c r="S14" s="82">
        <v>734855</v>
      </c>
      <c r="T14" s="83">
        <v>663283</v>
      </c>
    </row>
    <row r="15" spans="1:20" x14ac:dyDescent="0.25">
      <c r="A15" s="30"/>
      <c r="B15" s="64"/>
      <c r="C15" s="61" t="s">
        <v>41</v>
      </c>
      <c r="D15" s="21">
        <v>0.29172405036837173</v>
      </c>
      <c r="E15" s="21">
        <v>0.22514747647194769</v>
      </c>
      <c r="F15" s="21">
        <v>0.1689517775743139</v>
      </c>
      <c r="G15" s="21">
        <v>0.1632500142498878</v>
      </c>
      <c r="H15" s="22">
        <v>0.23482429884833589</v>
      </c>
      <c r="K15" s="133"/>
      <c r="L15" s="135"/>
      <c r="M15" s="30"/>
      <c r="N15" s="64"/>
      <c r="O15" s="61" t="s">
        <v>41</v>
      </c>
      <c r="P15" s="82">
        <v>30547.606936598382</v>
      </c>
      <c r="Q15" s="82">
        <v>23253.239352308061</v>
      </c>
      <c r="R15" s="82">
        <v>15031.630700905349</v>
      </c>
      <c r="S15" s="82">
        <v>12917.742158647619</v>
      </c>
      <c r="T15" s="83">
        <v>22857.718008084499</v>
      </c>
    </row>
    <row r="16" spans="1:20" x14ac:dyDescent="0.25">
      <c r="A16" s="30"/>
      <c r="B16" s="63" t="s">
        <v>190</v>
      </c>
      <c r="C16" s="61" t="s">
        <v>6</v>
      </c>
      <c r="D16" s="21">
        <v>0.796712542903661</v>
      </c>
      <c r="E16" s="21">
        <v>0.55320600750863014</v>
      </c>
      <c r="F16" s="21">
        <v>0.65508401409743233</v>
      </c>
      <c r="G16" s="21">
        <v>0.73441101625411398</v>
      </c>
      <c r="H16" s="22">
        <v>0.77574055316942214</v>
      </c>
      <c r="K16" s="133"/>
      <c r="L16" s="135"/>
      <c r="M16" s="30"/>
      <c r="N16" s="63" t="s">
        <v>190</v>
      </c>
      <c r="O16" s="61" t="s">
        <v>6</v>
      </c>
      <c r="P16" s="82">
        <v>55085</v>
      </c>
      <c r="Q16" s="82">
        <v>40261</v>
      </c>
      <c r="R16" s="82">
        <v>49433</v>
      </c>
      <c r="S16" s="82">
        <v>57847</v>
      </c>
      <c r="T16" s="83">
        <v>59447</v>
      </c>
    </row>
    <row r="17" spans="1:20" x14ac:dyDescent="0.25">
      <c r="A17" s="30"/>
      <c r="B17" s="64"/>
      <c r="C17" s="61" t="s">
        <v>41</v>
      </c>
      <c r="D17" s="21">
        <v>7.5903113190265548E-2</v>
      </c>
      <c r="E17" s="21">
        <v>3.9323732577317506E-2</v>
      </c>
      <c r="F17" s="21">
        <v>3.3620412051924502E-2</v>
      </c>
      <c r="G17" s="21">
        <v>3.7676518434375535E-2</v>
      </c>
      <c r="H17" s="22">
        <v>4.6847332047239572E-2</v>
      </c>
      <c r="K17" s="133"/>
      <c r="L17" s="135"/>
      <c r="M17" s="30"/>
      <c r="N17" s="64"/>
      <c r="O17" s="61" t="s">
        <v>41</v>
      </c>
      <c r="P17" s="82">
        <v>5722.1626973730663</v>
      </c>
      <c r="Q17" s="82">
        <v>2829.5856503967038</v>
      </c>
      <c r="R17" s="82">
        <v>2542.5959229361933</v>
      </c>
      <c r="S17" s="82">
        <v>2956.9986625613346</v>
      </c>
      <c r="T17" s="83">
        <v>3637.1804413464752</v>
      </c>
    </row>
    <row r="18" spans="1:20" x14ac:dyDescent="0.25">
      <c r="A18" s="30"/>
      <c r="B18" s="63" t="s">
        <v>191</v>
      </c>
      <c r="C18" s="61" t="s">
        <v>6</v>
      </c>
      <c r="D18" s="21">
        <v>9.439998657802958</v>
      </c>
      <c r="E18" s="21">
        <v>9.3735722768506076</v>
      </c>
      <c r="F18" s="21">
        <v>9.2441149713327029</v>
      </c>
      <c r="G18" s="21">
        <v>8.888776602038531</v>
      </c>
      <c r="H18" s="22">
        <v>8.0704969087560396</v>
      </c>
      <c r="K18" s="133"/>
      <c r="L18" s="135"/>
      <c r="M18" s="30"/>
      <c r="N18" s="63" t="s">
        <v>191</v>
      </c>
      <c r="O18" s="61" t="s">
        <v>6</v>
      </c>
      <c r="P18" s="82">
        <v>652685</v>
      </c>
      <c r="Q18" s="82">
        <v>682186</v>
      </c>
      <c r="R18" s="82">
        <v>697566</v>
      </c>
      <c r="S18" s="82">
        <v>700138</v>
      </c>
      <c r="T18" s="83">
        <v>618463</v>
      </c>
    </row>
    <row r="19" spans="1:20" x14ac:dyDescent="0.25">
      <c r="A19" s="30"/>
      <c r="B19" s="64"/>
      <c r="C19" s="61" t="s">
        <v>41</v>
      </c>
      <c r="D19" s="21">
        <v>0.25204222729546211</v>
      </c>
      <c r="E19" s="21">
        <v>0.23996496355297167</v>
      </c>
      <c r="F19" s="21">
        <v>0.15364989643312421</v>
      </c>
      <c r="G19" s="21">
        <v>0.15883557809808393</v>
      </c>
      <c r="H19" s="22">
        <v>0.1729894994532517</v>
      </c>
      <c r="K19" s="133"/>
      <c r="L19" s="135"/>
      <c r="M19" s="30"/>
      <c r="N19" s="64"/>
      <c r="O19" s="61" t="s">
        <v>41</v>
      </c>
      <c r="P19" s="82">
        <v>25812.218335930349</v>
      </c>
      <c r="Q19" s="82">
        <v>21839.576224162138</v>
      </c>
      <c r="R19" s="82">
        <v>13543.991942744558</v>
      </c>
      <c r="S19" s="82">
        <v>13465.780822043058</v>
      </c>
      <c r="T19" s="83">
        <v>13429.283968747979</v>
      </c>
    </row>
    <row r="20" spans="1:20" x14ac:dyDescent="0.25">
      <c r="A20" s="30"/>
      <c r="B20" s="63" t="s">
        <v>192</v>
      </c>
      <c r="C20" s="61" t="s">
        <v>6</v>
      </c>
      <c r="D20" s="21">
        <v>21.869466420269372</v>
      </c>
      <c r="E20" s="21">
        <v>18.83801043700403</v>
      </c>
      <c r="F20" s="21">
        <v>19.41201064662264</v>
      </c>
      <c r="G20" s="21">
        <v>19.910921543823441</v>
      </c>
      <c r="H20" s="22">
        <v>18.311663263849397</v>
      </c>
      <c r="K20" s="133"/>
      <c r="L20" s="135"/>
      <c r="M20" s="30"/>
      <c r="N20" s="63" t="s">
        <v>192</v>
      </c>
      <c r="O20" s="61" t="s">
        <v>6</v>
      </c>
      <c r="P20" s="82">
        <v>1512063</v>
      </c>
      <c r="Q20" s="82">
        <v>1370985</v>
      </c>
      <c r="R20" s="82">
        <v>1464841</v>
      </c>
      <c r="S20" s="82">
        <v>1568314</v>
      </c>
      <c r="T20" s="83">
        <v>1403270</v>
      </c>
    </row>
    <row r="21" spans="1:20" x14ac:dyDescent="0.25">
      <c r="A21" s="30"/>
      <c r="B21" s="64"/>
      <c r="C21" s="61" t="s">
        <v>41</v>
      </c>
      <c r="D21" s="21">
        <v>0.40381997215006432</v>
      </c>
      <c r="E21" s="21">
        <v>0.30707533881385113</v>
      </c>
      <c r="F21" s="21">
        <v>0.20439889093252722</v>
      </c>
      <c r="G21" s="21">
        <v>0.24789494846595242</v>
      </c>
      <c r="H21" s="22">
        <v>0.27194009461684787</v>
      </c>
      <c r="K21" s="133"/>
      <c r="L21" s="135"/>
      <c r="M21" s="30"/>
      <c r="N21" s="64"/>
      <c r="O21" s="61" t="s">
        <v>41</v>
      </c>
      <c r="P21" s="82">
        <v>56993.144486561199</v>
      </c>
      <c r="Q21" s="82">
        <v>36254.23241988058</v>
      </c>
      <c r="R21" s="82">
        <v>22140.024566409458</v>
      </c>
      <c r="S21" s="82">
        <v>27940.209833305649</v>
      </c>
      <c r="T21" s="83">
        <v>31598.857840171968</v>
      </c>
    </row>
    <row r="22" spans="1:20" x14ac:dyDescent="0.25">
      <c r="A22" s="30"/>
      <c r="B22" s="63" t="s">
        <v>193</v>
      </c>
      <c r="C22" s="61" t="s">
        <v>6</v>
      </c>
      <c r="D22" s="21">
        <v>3.6093095828095798</v>
      </c>
      <c r="E22" s="21">
        <v>4.3420921192911166</v>
      </c>
      <c r="F22" s="21">
        <v>4.5374967449879442</v>
      </c>
      <c r="G22" s="21">
        <v>5.0281134674986276</v>
      </c>
      <c r="H22" s="22">
        <v>4.4348761323186565</v>
      </c>
      <c r="K22" s="133"/>
      <c r="L22" s="135"/>
      <c r="M22" s="30"/>
      <c r="N22" s="63" t="s">
        <v>193</v>
      </c>
      <c r="O22" s="61" t="s">
        <v>6</v>
      </c>
      <c r="P22" s="82">
        <v>249549</v>
      </c>
      <c r="Q22" s="82">
        <v>316007</v>
      </c>
      <c r="R22" s="82">
        <v>342402</v>
      </c>
      <c r="S22" s="82">
        <v>396047</v>
      </c>
      <c r="T22" s="83">
        <v>339856</v>
      </c>
    </row>
    <row r="23" spans="1:20" x14ac:dyDescent="0.25">
      <c r="A23" s="30"/>
      <c r="B23" s="64"/>
      <c r="C23" s="61" t="s">
        <v>41</v>
      </c>
      <c r="D23" s="21">
        <v>0.1432308094714218</v>
      </c>
      <c r="E23" s="21">
        <v>0.1743379002475017</v>
      </c>
      <c r="F23" s="21">
        <v>0.12011327547653565</v>
      </c>
      <c r="G23" s="21">
        <v>0.16644050639380079</v>
      </c>
      <c r="H23" s="22">
        <v>0.2520327477587897</v>
      </c>
      <c r="K23" s="133"/>
      <c r="L23" s="135"/>
      <c r="M23" s="30"/>
      <c r="N23" s="64"/>
      <c r="O23" s="61" t="s">
        <v>41</v>
      </c>
      <c r="P23" s="82">
        <v>12038.57158908907</v>
      </c>
      <c r="Q23" s="82">
        <v>15085.432163040983</v>
      </c>
      <c r="R23" s="82">
        <v>9724.3986333195662</v>
      </c>
      <c r="S23" s="82">
        <v>15402.960780256039</v>
      </c>
      <c r="T23" s="83">
        <v>21678.704781885041</v>
      </c>
    </row>
    <row r="24" spans="1:20" x14ac:dyDescent="0.25">
      <c r="A24" s="30"/>
      <c r="B24" s="63" t="s">
        <v>200</v>
      </c>
      <c r="C24" s="61" t="s">
        <v>6</v>
      </c>
      <c r="D24" s="21">
        <v>7.6833693542571444</v>
      </c>
      <c r="E24" s="21">
        <v>7.7800597683984867</v>
      </c>
      <c r="F24" s="21">
        <v>7.5107721849363678</v>
      </c>
      <c r="G24" s="21">
        <v>7.1778085409892434</v>
      </c>
      <c r="H24" s="22">
        <v>6.502769448712284</v>
      </c>
      <c r="K24" s="133"/>
      <c r="L24" s="135"/>
      <c r="M24" s="30"/>
      <c r="N24" s="63" t="s">
        <v>200</v>
      </c>
      <c r="O24" s="61" t="s">
        <v>6</v>
      </c>
      <c r="P24" s="82">
        <v>531231</v>
      </c>
      <c r="Q24" s="82">
        <v>566214</v>
      </c>
      <c r="R24" s="82">
        <v>566767</v>
      </c>
      <c r="S24" s="82">
        <v>565371</v>
      </c>
      <c r="T24" s="83">
        <v>498324</v>
      </c>
    </row>
    <row r="25" spans="1:20" x14ac:dyDescent="0.25">
      <c r="A25" s="30"/>
      <c r="B25" s="64"/>
      <c r="C25" s="61" t="s">
        <v>41</v>
      </c>
      <c r="D25" s="21">
        <v>0.23121504802980747</v>
      </c>
      <c r="E25" s="21">
        <v>0.16281186794573529</v>
      </c>
      <c r="F25" s="21">
        <v>0.13093216842409688</v>
      </c>
      <c r="G25" s="21">
        <v>0.14728341989629701</v>
      </c>
      <c r="H25" s="22">
        <v>0.17334731790065633</v>
      </c>
      <c r="K25" s="133"/>
      <c r="L25" s="135"/>
      <c r="M25" s="30"/>
      <c r="N25" s="64"/>
      <c r="O25" s="61" t="s">
        <v>41</v>
      </c>
      <c r="P25" s="82">
        <v>22200.456012416194</v>
      </c>
      <c r="Q25" s="82">
        <v>15133.663661929066</v>
      </c>
      <c r="R25" s="82">
        <v>11642.885339194343</v>
      </c>
      <c r="S25" s="82">
        <v>12948.551822953144</v>
      </c>
      <c r="T25" s="83">
        <v>14823.774839500096</v>
      </c>
    </row>
    <row r="26" spans="1:20" x14ac:dyDescent="0.25">
      <c r="A26" s="30"/>
      <c r="B26" s="63" t="s">
        <v>194</v>
      </c>
      <c r="C26" s="61" t="s">
        <v>6</v>
      </c>
      <c r="D26" s="21">
        <v>1.7165224889597783</v>
      </c>
      <c r="E26" s="21">
        <v>1.6978990373272871</v>
      </c>
      <c r="F26" s="21">
        <v>1.7661413811587645</v>
      </c>
      <c r="G26" s="21">
        <v>1.583413866703772</v>
      </c>
      <c r="H26" s="22">
        <v>1.8467210682453858</v>
      </c>
      <c r="K26" s="133"/>
      <c r="L26" s="135"/>
      <c r="M26" s="30"/>
      <c r="N26" s="63" t="s">
        <v>194</v>
      </c>
      <c r="O26" s="61" t="s">
        <v>6</v>
      </c>
      <c r="P26" s="82">
        <v>118681</v>
      </c>
      <c r="Q26" s="82">
        <v>123569</v>
      </c>
      <c r="R26" s="82">
        <v>133274</v>
      </c>
      <c r="S26" s="82">
        <v>124720</v>
      </c>
      <c r="T26" s="83">
        <v>141519</v>
      </c>
    </row>
    <row r="27" spans="1:20" x14ac:dyDescent="0.25">
      <c r="A27" s="30"/>
      <c r="B27" s="64"/>
      <c r="C27" s="61" t="s">
        <v>41</v>
      </c>
      <c r="D27" s="21">
        <v>0.13549625183990605</v>
      </c>
      <c r="E27" s="21">
        <v>0.11327204290024202</v>
      </c>
      <c r="F27" s="21">
        <v>7.1480088686856777E-2</v>
      </c>
      <c r="G27" s="21">
        <v>7.0400039708691561E-2</v>
      </c>
      <c r="H27" s="22">
        <v>7.8513075834236709E-2</v>
      </c>
      <c r="K27" s="133"/>
      <c r="L27" s="135"/>
      <c r="M27" s="30"/>
      <c r="N27" s="64"/>
      <c r="O27" s="61" t="s">
        <v>41</v>
      </c>
      <c r="P27" s="82">
        <v>10254.471113281712</v>
      </c>
      <c r="Q27" s="82">
        <v>8937.9603624306837</v>
      </c>
      <c r="R27" s="82">
        <v>5538.2875552780897</v>
      </c>
      <c r="S27" s="82">
        <v>5712.6044703131656</v>
      </c>
      <c r="T27" s="83">
        <v>6189.150524972828</v>
      </c>
    </row>
    <row r="28" spans="1:20" x14ac:dyDescent="0.25">
      <c r="A28" s="30"/>
      <c r="B28" s="63" t="s">
        <v>201</v>
      </c>
      <c r="C28" s="61" t="s">
        <v>6</v>
      </c>
      <c r="D28" s="21">
        <v>6.9056471638783536</v>
      </c>
      <c r="E28" s="21">
        <v>6.6662004059216589</v>
      </c>
      <c r="F28" s="21">
        <v>7.0628162662477276</v>
      </c>
      <c r="G28" s="21">
        <v>7.5099039541165462</v>
      </c>
      <c r="H28" s="22">
        <v>9.4145205603152071</v>
      </c>
      <c r="K28" s="133"/>
      <c r="L28" s="135"/>
      <c r="M28" s="30"/>
      <c r="N28" s="63" t="s">
        <v>201</v>
      </c>
      <c r="O28" s="61" t="s">
        <v>6</v>
      </c>
      <c r="P28" s="82">
        <v>477459</v>
      </c>
      <c r="Q28" s="82">
        <v>485150</v>
      </c>
      <c r="R28" s="82">
        <v>532964</v>
      </c>
      <c r="S28" s="82">
        <v>591529</v>
      </c>
      <c r="T28" s="83">
        <v>721459</v>
      </c>
    </row>
    <row r="29" spans="1:20" x14ac:dyDescent="0.25">
      <c r="A29" s="30"/>
      <c r="B29" s="64"/>
      <c r="C29" s="61" t="s">
        <v>41</v>
      </c>
      <c r="D29" s="21">
        <v>0.24766032373243499</v>
      </c>
      <c r="E29" s="21">
        <v>0.21886124831626891</v>
      </c>
      <c r="F29" s="21">
        <v>0.21021347942549784</v>
      </c>
      <c r="G29" s="21">
        <v>0.17016902626309971</v>
      </c>
      <c r="H29" s="22">
        <v>0.19580132445757378</v>
      </c>
      <c r="K29" s="133"/>
      <c r="L29" s="135"/>
      <c r="M29" s="30"/>
      <c r="N29" s="64"/>
      <c r="O29" s="61" t="s">
        <v>41</v>
      </c>
      <c r="P29" s="82">
        <v>20845.886066378764</v>
      </c>
      <c r="Q29" s="82">
        <v>18957.1937905716</v>
      </c>
      <c r="R29" s="82">
        <v>17816.708003576205</v>
      </c>
      <c r="S29" s="82">
        <v>16757.857712763172</v>
      </c>
      <c r="T29" s="83">
        <v>17784.855280317472</v>
      </c>
    </row>
    <row r="30" spans="1:20" x14ac:dyDescent="0.25">
      <c r="A30" s="30"/>
      <c r="B30" s="63" t="s">
        <v>195</v>
      </c>
      <c r="C30" s="61" t="s">
        <v>6</v>
      </c>
      <c r="D30" s="21">
        <v>4.1275885564396031</v>
      </c>
      <c r="E30" s="21">
        <v>4.2339544356992311</v>
      </c>
      <c r="F30" s="21">
        <v>5.0256591026702031</v>
      </c>
      <c r="G30" s="21">
        <v>4.9663486466077211</v>
      </c>
      <c r="H30" s="22">
        <v>4.8595780019412107</v>
      </c>
      <c r="K30" s="133"/>
      <c r="L30" s="135"/>
      <c r="M30" s="30"/>
      <c r="N30" s="63" t="s">
        <v>195</v>
      </c>
      <c r="O30" s="61" t="s">
        <v>6</v>
      </c>
      <c r="P30" s="82">
        <v>285383</v>
      </c>
      <c r="Q30" s="82">
        <v>308137</v>
      </c>
      <c r="R30" s="82">
        <v>379239</v>
      </c>
      <c r="S30" s="82">
        <v>391182</v>
      </c>
      <c r="T30" s="83">
        <v>372402</v>
      </c>
    </row>
    <row r="31" spans="1:20" x14ac:dyDescent="0.25">
      <c r="A31" s="30"/>
      <c r="B31" s="64"/>
      <c r="C31" s="61" t="s">
        <v>41</v>
      </c>
      <c r="D31" s="21">
        <v>0.17634878090101988</v>
      </c>
      <c r="E31" s="21">
        <v>0.14597018686738483</v>
      </c>
      <c r="F31" s="21">
        <v>0.12862784452740103</v>
      </c>
      <c r="G31" s="21">
        <v>0.13625045559068977</v>
      </c>
      <c r="H31" s="22">
        <v>0.12678752011885111</v>
      </c>
      <c r="K31" s="133"/>
      <c r="L31" s="135"/>
      <c r="M31" s="30"/>
      <c r="N31" s="64"/>
      <c r="O31" s="61" t="s">
        <v>41</v>
      </c>
      <c r="P31" s="82">
        <v>13901.165158491387</v>
      </c>
      <c r="Q31" s="82">
        <v>12756.406188040504</v>
      </c>
      <c r="R31" s="82">
        <v>10521.518276007755</v>
      </c>
      <c r="S31" s="82">
        <v>11180.857790515853</v>
      </c>
      <c r="T31" s="83">
        <v>10257.99179833278</v>
      </c>
    </row>
    <row r="32" spans="1:20" x14ac:dyDescent="0.25">
      <c r="A32" s="30"/>
      <c r="B32" s="63" t="s">
        <v>196</v>
      </c>
      <c r="C32" s="61" t="s">
        <v>6</v>
      </c>
      <c r="D32" s="21">
        <v>6.9126329523547527</v>
      </c>
      <c r="E32" s="21">
        <v>7.6525892104973527</v>
      </c>
      <c r="F32" s="21">
        <v>8.182937972225222</v>
      </c>
      <c r="G32" s="21">
        <v>7.5657017727836644</v>
      </c>
      <c r="H32" s="22">
        <v>7.9597998658012035</v>
      </c>
      <c r="K32" s="133"/>
      <c r="L32" s="135"/>
      <c r="M32" s="30"/>
      <c r="N32" s="63" t="s">
        <v>196</v>
      </c>
      <c r="O32" s="61" t="s">
        <v>6</v>
      </c>
      <c r="P32" s="82">
        <v>477942</v>
      </c>
      <c r="Q32" s="82">
        <v>556937</v>
      </c>
      <c r="R32" s="82">
        <v>617489</v>
      </c>
      <c r="S32" s="82">
        <v>595924</v>
      </c>
      <c r="T32" s="83">
        <v>609980</v>
      </c>
    </row>
    <row r="33" spans="1:20" x14ac:dyDescent="0.25">
      <c r="A33" s="30"/>
      <c r="B33" s="64"/>
      <c r="C33" s="61" t="s">
        <v>41</v>
      </c>
      <c r="D33" s="21">
        <v>0.19349680529326363</v>
      </c>
      <c r="E33" s="21">
        <v>0.2066245692883828</v>
      </c>
      <c r="F33" s="21">
        <v>0.14503689229352365</v>
      </c>
      <c r="G33" s="21">
        <v>0.12752310508068207</v>
      </c>
      <c r="H33" s="22">
        <v>0.16672535129112545</v>
      </c>
      <c r="K33" s="133"/>
      <c r="L33" s="135"/>
      <c r="M33" s="30"/>
      <c r="N33" s="64"/>
      <c r="O33" s="61" t="s">
        <v>41</v>
      </c>
      <c r="P33" s="82">
        <v>17736.742838921902</v>
      </c>
      <c r="Q33" s="82">
        <v>17858.797593698051</v>
      </c>
      <c r="R33" s="82">
        <v>13165.454224001842</v>
      </c>
      <c r="S33" s="82">
        <v>11476.100552467469</v>
      </c>
      <c r="T33" s="83">
        <v>13717.833000786206</v>
      </c>
    </row>
    <row r="34" spans="1:20" x14ac:dyDescent="0.25">
      <c r="A34" s="30"/>
      <c r="B34" s="63" t="s">
        <v>197</v>
      </c>
      <c r="C34" s="61" t="s">
        <v>6</v>
      </c>
      <c r="D34" s="21">
        <v>4.5659576308313081</v>
      </c>
      <c r="E34" s="21">
        <v>5.4078047926566404</v>
      </c>
      <c r="F34" s="21">
        <v>5.275180210056778</v>
      </c>
      <c r="G34" s="21">
        <v>5.6554739247081116</v>
      </c>
      <c r="H34" s="22">
        <v>6.8646651332892619</v>
      </c>
      <c r="K34" s="133"/>
      <c r="L34" s="135"/>
      <c r="M34" s="30"/>
      <c r="N34" s="63" t="s">
        <v>197</v>
      </c>
      <c r="O34" s="61" t="s">
        <v>6</v>
      </c>
      <c r="P34" s="82">
        <v>315692</v>
      </c>
      <c r="Q34" s="82">
        <v>393567</v>
      </c>
      <c r="R34" s="82">
        <v>398068</v>
      </c>
      <c r="S34" s="82">
        <v>445462</v>
      </c>
      <c r="T34" s="83">
        <v>526057</v>
      </c>
    </row>
    <row r="35" spans="1:20" x14ac:dyDescent="0.25">
      <c r="A35" s="30"/>
      <c r="B35" s="64"/>
      <c r="C35" s="61" t="s">
        <v>41</v>
      </c>
      <c r="D35" s="21">
        <v>0.15948037358493947</v>
      </c>
      <c r="E35" s="21">
        <v>0.23475863264171082</v>
      </c>
      <c r="F35" s="21">
        <v>0.14613173821981867</v>
      </c>
      <c r="G35" s="21">
        <v>0.13200377558917606</v>
      </c>
      <c r="H35" s="22">
        <v>0.1597171987395572</v>
      </c>
      <c r="K35" s="133"/>
      <c r="L35" s="135"/>
      <c r="M35" s="30"/>
      <c r="N35" s="64"/>
      <c r="O35" s="61" t="s">
        <v>41</v>
      </c>
      <c r="P35" s="82">
        <v>14965.445453571647</v>
      </c>
      <c r="Q35" s="82">
        <v>19573.056086146677</v>
      </c>
      <c r="R35" s="82">
        <v>12274.369184886416</v>
      </c>
      <c r="S35" s="82">
        <v>11627.889733753202</v>
      </c>
      <c r="T35" s="83">
        <v>13837.098129949249</v>
      </c>
    </row>
    <row r="36" spans="1:20" x14ac:dyDescent="0.25">
      <c r="A36" s="30"/>
      <c r="B36" s="63" t="s">
        <v>202</v>
      </c>
      <c r="C36" s="61" t="s">
        <v>6</v>
      </c>
      <c r="D36" s="21">
        <v>3.0663417045642074</v>
      </c>
      <c r="E36" s="21">
        <v>3.0333513379599406</v>
      </c>
      <c r="F36" s="21">
        <v>3.1619038027154587</v>
      </c>
      <c r="G36" s="21">
        <v>3.7714374076701627</v>
      </c>
      <c r="H36" s="22">
        <v>3.0221741196759919</v>
      </c>
      <c r="K36" s="133"/>
      <c r="L36" s="135"/>
      <c r="M36" s="30"/>
      <c r="N36" s="63" t="s">
        <v>202</v>
      </c>
      <c r="O36" s="61" t="s">
        <v>6</v>
      </c>
      <c r="P36" s="82">
        <v>212008</v>
      </c>
      <c r="Q36" s="82">
        <v>220760</v>
      </c>
      <c r="R36" s="82">
        <v>238599</v>
      </c>
      <c r="S36" s="82">
        <v>297063</v>
      </c>
      <c r="T36" s="83">
        <v>231597</v>
      </c>
    </row>
    <row r="37" spans="1:20" x14ac:dyDescent="0.25">
      <c r="A37" s="30"/>
      <c r="B37" s="64"/>
      <c r="C37" s="61" t="s">
        <v>41</v>
      </c>
      <c r="D37" s="21">
        <v>0.16108879374441926</v>
      </c>
      <c r="E37" s="21">
        <v>0.11321535869889172</v>
      </c>
      <c r="F37" s="21">
        <v>7.9228422821088398E-2</v>
      </c>
      <c r="G37" s="21">
        <v>0.12419718983291961</v>
      </c>
      <c r="H37" s="22">
        <v>9.1799289073431017E-2</v>
      </c>
      <c r="K37" s="133"/>
      <c r="L37" s="135"/>
      <c r="M37" s="30"/>
      <c r="N37" s="64"/>
      <c r="O37" s="61" t="s">
        <v>41</v>
      </c>
      <c r="P37" s="82">
        <v>12618.583426632318</v>
      </c>
      <c r="Q37" s="82">
        <v>8695.9961492394214</v>
      </c>
      <c r="R37" s="82">
        <v>6323.7356315043326</v>
      </c>
      <c r="S37" s="82">
        <v>10981.24898841287</v>
      </c>
      <c r="T37" s="83">
        <v>7220.3229703463339</v>
      </c>
    </row>
    <row r="38" spans="1:20" x14ac:dyDescent="0.25">
      <c r="A38" s="30"/>
      <c r="B38" s="63" t="s">
        <v>198</v>
      </c>
      <c r="C38" s="61" t="s">
        <v>6</v>
      </c>
      <c r="D38" s="21">
        <v>6.7132848724992371</v>
      </c>
      <c r="E38" s="21">
        <v>6.3843004419354923</v>
      </c>
      <c r="F38" s="21">
        <v>6.3475153573622238</v>
      </c>
      <c r="G38" s="21">
        <v>6.0377429395128797</v>
      </c>
      <c r="H38" s="22">
        <v>4.1032808760973465</v>
      </c>
      <c r="K38" s="133"/>
      <c r="L38" s="135"/>
      <c r="M38" s="30"/>
      <c r="N38" s="63" t="s">
        <v>198</v>
      </c>
      <c r="O38" s="61" t="s">
        <v>6</v>
      </c>
      <c r="P38" s="82">
        <v>464159</v>
      </c>
      <c r="Q38" s="82">
        <v>464634</v>
      </c>
      <c r="R38" s="82">
        <v>478987</v>
      </c>
      <c r="S38" s="82">
        <v>475572</v>
      </c>
      <c r="T38" s="83">
        <v>314445</v>
      </c>
    </row>
    <row r="39" spans="1:20" x14ac:dyDescent="0.25">
      <c r="A39" s="30"/>
      <c r="B39" s="64"/>
      <c r="C39" s="61" t="s">
        <v>41</v>
      </c>
      <c r="D39" s="21">
        <v>0.20390395683371923</v>
      </c>
      <c r="E39" s="21">
        <v>0.17372899762906677</v>
      </c>
      <c r="F39" s="21">
        <v>0.12496887920104623</v>
      </c>
      <c r="G39" s="21">
        <v>0.17378896870835919</v>
      </c>
      <c r="H39" s="22">
        <v>0.10891757031851178</v>
      </c>
      <c r="K39" s="133"/>
      <c r="L39" s="135"/>
      <c r="M39" s="30"/>
      <c r="N39" s="64"/>
      <c r="O39" s="61" t="s">
        <v>41</v>
      </c>
      <c r="P39" s="82">
        <v>20003.483292858902</v>
      </c>
      <c r="Q39" s="82">
        <v>15842.200065382611</v>
      </c>
      <c r="R39" s="82">
        <v>10295.76049318345</v>
      </c>
      <c r="S39" s="82">
        <v>15972.442598205786</v>
      </c>
      <c r="T39" s="83">
        <v>8459.5131146289204</v>
      </c>
    </row>
    <row r="40" spans="1:20" x14ac:dyDescent="0.25">
      <c r="A40" s="30"/>
      <c r="B40" s="63" t="s">
        <v>203</v>
      </c>
      <c r="C40" s="61" t="s">
        <v>6</v>
      </c>
      <c r="D40" s="21">
        <v>3.9065454813157638E-2</v>
      </c>
      <c r="E40" s="21">
        <v>6.3659706236493946E-2</v>
      </c>
      <c r="F40" s="21">
        <v>2.0142975369249229E-2</v>
      </c>
      <c r="G40" s="21">
        <v>1.0765995501642069E-2</v>
      </c>
      <c r="H40" s="22">
        <v>1.0791754629688835E-2</v>
      </c>
      <c r="K40" s="133"/>
      <c r="L40" s="135"/>
      <c r="M40" s="30"/>
      <c r="N40" s="63" t="s">
        <v>203</v>
      </c>
      <c r="O40" s="61" t="s">
        <v>6</v>
      </c>
      <c r="P40" s="82">
        <v>2701</v>
      </c>
      <c r="Q40" s="82">
        <v>4633</v>
      </c>
      <c r="R40" s="82">
        <v>1520</v>
      </c>
      <c r="S40" s="82">
        <v>848</v>
      </c>
      <c r="T40" s="83">
        <v>827</v>
      </c>
    </row>
    <row r="41" spans="1:20" x14ac:dyDescent="0.25">
      <c r="A41" s="30"/>
      <c r="B41" s="64"/>
      <c r="C41" s="61" t="s">
        <v>41</v>
      </c>
      <c r="D41" s="21">
        <v>1.3330011243435969E-2</v>
      </c>
      <c r="E41" s="21">
        <v>2.4563455911760654E-2</v>
      </c>
      <c r="F41" s="21">
        <v>5.8712014569711046E-3</v>
      </c>
      <c r="G41" s="21">
        <v>4.1238190759508055E-3</v>
      </c>
      <c r="H41" s="22">
        <v>4.7131677158408769E-3</v>
      </c>
      <c r="K41" s="133"/>
      <c r="L41" s="135"/>
      <c r="M41" s="30"/>
      <c r="N41" s="64"/>
      <c r="O41" s="61" t="s">
        <v>41</v>
      </c>
      <c r="P41" s="82">
        <v>931.70213408935967</v>
      </c>
      <c r="Q41" s="82">
        <v>1812.900002837956</v>
      </c>
      <c r="R41" s="82">
        <v>444.11923983717259</v>
      </c>
      <c r="S41" s="82">
        <v>323.92679949113705</v>
      </c>
      <c r="T41" s="83">
        <v>361.3634366304002</v>
      </c>
    </row>
    <row r="42" spans="1:20" x14ac:dyDescent="0.25">
      <c r="A42" s="30"/>
      <c r="B42" s="63" t="s">
        <v>174</v>
      </c>
      <c r="C42" s="61" t="s">
        <v>6</v>
      </c>
      <c r="D42" s="21">
        <v>5.1764258710215172E-2</v>
      </c>
      <c r="E42" s="21">
        <v>0.73967824436066099</v>
      </c>
      <c r="F42" s="21">
        <v>9.8594563649483075E-2</v>
      </c>
      <c r="G42" s="21">
        <v>0.94596028871149829</v>
      </c>
      <c r="H42" s="22">
        <v>0.47957409237689769</v>
      </c>
      <c r="K42" s="133"/>
      <c r="L42" s="135"/>
      <c r="M42" s="30"/>
      <c r="N42" s="63" t="s">
        <v>174</v>
      </c>
      <c r="O42" s="61" t="s">
        <v>6</v>
      </c>
      <c r="P42" s="82">
        <v>3579</v>
      </c>
      <c r="Q42" s="82">
        <v>53832</v>
      </c>
      <c r="R42" s="82">
        <v>7440</v>
      </c>
      <c r="S42" s="82">
        <v>74510</v>
      </c>
      <c r="T42" s="83">
        <v>36751</v>
      </c>
    </row>
    <row r="43" spans="1:20" x14ac:dyDescent="0.25">
      <c r="A43" s="30"/>
      <c r="B43" s="64"/>
      <c r="C43" s="61" t="s">
        <v>41</v>
      </c>
      <c r="D43" s="21">
        <v>1.6009060221791778E-2</v>
      </c>
      <c r="E43" s="21">
        <v>5.1853561923186804E-2</v>
      </c>
      <c r="F43" s="21">
        <v>1.1802648862994113E-2</v>
      </c>
      <c r="G43" s="21">
        <v>4.3765865753535395E-2</v>
      </c>
      <c r="H43" s="22">
        <v>3.2956214152672421E-2</v>
      </c>
      <c r="K43" s="133"/>
      <c r="L43" s="135"/>
      <c r="M43" s="30"/>
      <c r="N43" s="64"/>
      <c r="O43" s="61" t="s">
        <v>41</v>
      </c>
      <c r="P43" s="82">
        <v>1114.3587850347042</v>
      </c>
      <c r="Q43" s="82">
        <v>3928.6188323109432</v>
      </c>
      <c r="R43" s="82">
        <v>886.46778714595087</v>
      </c>
      <c r="S43" s="82">
        <v>3495.0264220773056</v>
      </c>
      <c r="T43" s="83">
        <v>2536.5990268502051</v>
      </c>
    </row>
    <row r="44" spans="1:20" x14ac:dyDescent="0.25">
      <c r="A44" s="30"/>
      <c r="B44" s="63" t="s">
        <v>199</v>
      </c>
      <c r="C44" s="61" t="s">
        <v>6</v>
      </c>
      <c r="D44" s="21">
        <v>0</v>
      </c>
      <c r="E44" s="21">
        <v>0</v>
      </c>
      <c r="F44" s="21">
        <v>0</v>
      </c>
      <c r="G44" s="21">
        <v>0</v>
      </c>
      <c r="H44" s="22">
        <v>4.8588080944162391</v>
      </c>
      <c r="M44" s="30"/>
      <c r="N44" s="63" t="s">
        <v>199</v>
      </c>
      <c r="O44" s="61" t="s">
        <v>6</v>
      </c>
      <c r="P44" s="82">
        <v>0</v>
      </c>
      <c r="Q44" s="82">
        <v>0</v>
      </c>
      <c r="R44" s="82">
        <v>0</v>
      </c>
      <c r="S44" s="82">
        <v>0</v>
      </c>
      <c r="T44" s="83">
        <v>372343</v>
      </c>
    </row>
    <row r="45" spans="1:20" x14ac:dyDescent="0.25">
      <c r="A45" s="30"/>
      <c r="B45" s="62"/>
      <c r="C45" s="61" t="s">
        <v>41</v>
      </c>
      <c r="D45" s="21">
        <v>0</v>
      </c>
      <c r="E45" s="21">
        <v>0</v>
      </c>
      <c r="F45" s="21">
        <v>0</v>
      </c>
      <c r="G45" s="21">
        <v>0</v>
      </c>
      <c r="H45" s="22">
        <v>0.11094878209105727</v>
      </c>
      <c r="M45" s="30"/>
      <c r="N45" s="62"/>
      <c r="O45" s="61" t="s">
        <v>41</v>
      </c>
      <c r="P45" s="82">
        <v>0</v>
      </c>
      <c r="Q45" s="82">
        <v>0</v>
      </c>
      <c r="R45" s="82">
        <v>0</v>
      </c>
      <c r="S45" s="82">
        <v>0</v>
      </c>
      <c r="T45" s="83">
        <v>9132.2055947346053</v>
      </c>
    </row>
    <row r="46" spans="1:20" x14ac:dyDescent="0.25">
      <c r="A46" s="30"/>
      <c r="B46" s="64" t="s">
        <v>20</v>
      </c>
      <c r="C46" s="61" t="s">
        <v>6</v>
      </c>
      <c r="D46" s="21">
        <v>100</v>
      </c>
      <c r="E46" s="21">
        <v>100</v>
      </c>
      <c r="F46" s="21">
        <v>100</v>
      </c>
      <c r="G46" s="21">
        <v>100</v>
      </c>
      <c r="H46" s="22">
        <v>100</v>
      </c>
      <c r="M46" s="30"/>
      <c r="N46" s="64" t="s">
        <v>20</v>
      </c>
      <c r="O46" s="61" t="s">
        <v>6</v>
      </c>
      <c r="P46" s="82">
        <v>6914037</v>
      </c>
      <c r="Q46" s="82">
        <v>7277759</v>
      </c>
      <c r="R46" s="82">
        <v>7546055</v>
      </c>
      <c r="S46" s="82">
        <v>7876652</v>
      </c>
      <c r="T46" s="83">
        <v>7663258</v>
      </c>
    </row>
    <row r="47" spans="1:20" x14ac:dyDescent="0.25">
      <c r="A47" s="30"/>
      <c r="B47" s="62"/>
      <c r="C47" s="61" t="s">
        <v>41</v>
      </c>
      <c r="D47" s="21">
        <v>0</v>
      </c>
      <c r="E47" s="21">
        <v>0</v>
      </c>
      <c r="F47" s="21">
        <v>0</v>
      </c>
      <c r="G47" s="21">
        <v>0</v>
      </c>
      <c r="H47" s="22">
        <v>0</v>
      </c>
      <c r="M47" s="30"/>
      <c r="N47" s="62"/>
      <c r="O47" s="61" t="s">
        <v>41</v>
      </c>
      <c r="P47" s="82">
        <v>191430.80814038674</v>
      </c>
      <c r="Q47" s="82">
        <v>137520.13675052667</v>
      </c>
      <c r="R47" s="82">
        <v>80810.362438501106</v>
      </c>
      <c r="S47" s="82">
        <v>91692.870121674801</v>
      </c>
      <c r="T47" s="83">
        <v>104542.17132235787</v>
      </c>
    </row>
    <row r="48" spans="1:20" x14ac:dyDescent="0.25">
      <c r="A48" s="11"/>
      <c r="B48" s="25"/>
      <c r="C48" s="25"/>
      <c r="D48" s="140"/>
      <c r="E48" s="140"/>
      <c r="F48" s="140"/>
      <c r="G48" s="25"/>
      <c r="H48" s="79"/>
      <c r="M48" s="11"/>
      <c r="N48" s="25"/>
      <c r="O48" s="25"/>
      <c r="P48" s="140"/>
      <c r="Q48" s="140"/>
      <c r="R48" s="140"/>
      <c r="S48" s="25"/>
      <c r="T48" s="79"/>
    </row>
    <row r="49" spans="1:22" x14ac:dyDescent="0.25">
      <c r="A49" s="174" t="s">
        <v>8</v>
      </c>
      <c r="B49" s="174"/>
      <c r="C49" s="174"/>
      <c r="M49" s="174" t="s">
        <v>8</v>
      </c>
      <c r="N49" s="174"/>
      <c r="O49" s="174"/>
    </row>
    <row r="50" spans="1:22" ht="48.75" customHeight="1" x14ac:dyDescent="0.25">
      <c r="A50" s="178" t="s">
        <v>15</v>
      </c>
      <c r="B50" s="178"/>
      <c r="C50" s="178"/>
      <c r="D50" s="178"/>
      <c r="E50" s="178"/>
      <c r="F50" s="178"/>
      <c r="G50" s="178"/>
      <c r="H50" s="178"/>
      <c r="I50" s="6"/>
      <c r="J50" s="6"/>
      <c r="M50" s="178" t="s">
        <v>15</v>
      </c>
      <c r="N50" s="178"/>
      <c r="O50" s="178"/>
      <c r="P50" s="178"/>
      <c r="Q50" s="178"/>
      <c r="R50" s="178"/>
      <c r="S50" s="178"/>
      <c r="T50" s="178"/>
      <c r="U50" s="6"/>
      <c r="V50" s="6"/>
    </row>
    <row r="51" spans="1:22" ht="63.75" customHeight="1" x14ac:dyDescent="0.25">
      <c r="A51" s="178" t="s">
        <v>16</v>
      </c>
      <c r="B51" s="178"/>
      <c r="C51" s="178"/>
      <c r="D51" s="178"/>
      <c r="E51" s="178"/>
      <c r="F51" s="178"/>
      <c r="G51" s="178"/>
      <c r="H51" s="178"/>
      <c r="I51" s="178"/>
      <c r="J51" s="178"/>
      <c r="M51" s="178" t="s">
        <v>16</v>
      </c>
      <c r="N51" s="178"/>
      <c r="O51" s="178"/>
      <c r="P51" s="178"/>
      <c r="Q51" s="178"/>
      <c r="R51" s="178"/>
      <c r="S51" s="178"/>
      <c r="T51" s="178"/>
      <c r="U51" s="178"/>
      <c r="V51" s="178"/>
    </row>
    <row r="52" spans="1:22" x14ac:dyDescent="0.25">
      <c r="A52" s="178" t="s">
        <v>204</v>
      </c>
      <c r="B52" s="178"/>
      <c r="C52" s="178"/>
      <c r="D52" s="178"/>
      <c r="E52" s="178"/>
      <c r="F52" s="178"/>
      <c r="G52" s="178"/>
      <c r="H52" s="178"/>
      <c r="I52" s="178"/>
      <c r="J52" s="178"/>
      <c r="M52" s="178" t="s">
        <v>204</v>
      </c>
      <c r="N52" s="178"/>
      <c r="O52" s="178"/>
      <c r="P52" s="178"/>
      <c r="Q52" s="178"/>
      <c r="R52" s="178"/>
      <c r="S52" s="178"/>
      <c r="T52" s="178"/>
      <c r="U52" s="178"/>
      <c r="V52" s="178"/>
    </row>
    <row r="53" spans="1:22" ht="14.25" customHeight="1" x14ac:dyDescent="0.25">
      <c r="A53" s="172" t="s">
        <v>11</v>
      </c>
      <c r="B53" s="172"/>
      <c r="C53" s="172"/>
      <c r="D53" s="172"/>
      <c r="E53" s="172"/>
      <c r="F53" s="172"/>
      <c r="G53" s="172"/>
      <c r="H53" s="172"/>
      <c r="I53" s="172"/>
      <c r="J53" s="172"/>
      <c r="M53" s="172" t="s">
        <v>11</v>
      </c>
      <c r="N53" s="172"/>
      <c r="O53" s="172"/>
      <c r="P53" s="172"/>
      <c r="Q53" s="172"/>
      <c r="R53" s="172"/>
      <c r="S53" s="172"/>
      <c r="T53" s="172"/>
      <c r="U53" s="172"/>
      <c r="V53" s="172"/>
    </row>
    <row r="91" ht="54.75" customHeight="1" x14ac:dyDescent="0.25"/>
    <row r="92" ht="65.25" customHeight="1" x14ac:dyDescent="0.25"/>
  </sheetData>
  <mergeCells count="14">
    <mergeCell ref="M53:V53"/>
    <mergeCell ref="M49:O49"/>
    <mergeCell ref="M50:T50"/>
    <mergeCell ref="M51:T51"/>
    <mergeCell ref="U51:V51"/>
    <mergeCell ref="M52:T52"/>
    <mergeCell ref="U52:V52"/>
    <mergeCell ref="A49:C49"/>
    <mergeCell ref="A53:J53"/>
    <mergeCell ref="A50:H50"/>
    <mergeCell ref="A51:H51"/>
    <mergeCell ref="I51:J51"/>
    <mergeCell ref="A52:H52"/>
    <mergeCell ref="I52:J52"/>
  </mergeCells>
  <hyperlinks>
    <hyperlink ref="A1" location="Indice!A1" display="Indice" xr:uid="{C0674E93-277F-45DA-9D5B-8E8293C6D077}"/>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A0BE-91D6-42AE-98CC-DE292540E098}">
  <dimension ref="A1:V94"/>
  <sheetViews>
    <sheetView workbookViewId="0"/>
  </sheetViews>
  <sheetFormatPr baseColWidth="10" defaultRowHeight="15" x14ac:dyDescent="0.25"/>
  <cols>
    <col min="2" max="2" width="37.7109375" customWidth="1"/>
    <col min="14" max="14" width="38.28515625" customWidth="1"/>
  </cols>
  <sheetData>
    <row r="1" spans="1:20" x14ac:dyDescent="0.25">
      <c r="A1" s="166" t="s">
        <v>278</v>
      </c>
    </row>
    <row r="3" spans="1:20" x14ac:dyDescent="0.25">
      <c r="A3" s="18" t="s">
        <v>392</v>
      </c>
      <c r="M3" s="18" t="s">
        <v>207</v>
      </c>
    </row>
    <row r="4" spans="1:20" x14ac:dyDescent="0.25">
      <c r="A4" s="7" t="s">
        <v>14</v>
      </c>
      <c r="M4" s="7" t="s">
        <v>206</v>
      </c>
    </row>
    <row r="6" spans="1:20" x14ac:dyDescent="0.25">
      <c r="A6" s="126"/>
      <c r="B6" s="127"/>
      <c r="C6" s="127"/>
      <c r="D6" s="136" t="s">
        <v>2</v>
      </c>
      <c r="E6" s="136" t="s">
        <v>3</v>
      </c>
      <c r="F6" s="136" t="s">
        <v>4</v>
      </c>
      <c r="G6" s="136" t="s">
        <v>5</v>
      </c>
      <c r="H6" s="137">
        <v>2020</v>
      </c>
      <c r="M6" s="126"/>
      <c r="N6" s="127"/>
      <c r="O6" s="127"/>
      <c r="P6" s="136" t="s">
        <v>2</v>
      </c>
      <c r="Q6" s="136" t="s">
        <v>3</v>
      </c>
      <c r="R6" s="136" t="s">
        <v>4</v>
      </c>
      <c r="S6" s="136" t="s">
        <v>5</v>
      </c>
      <c r="T6" s="137">
        <v>2020</v>
      </c>
    </row>
    <row r="7" spans="1:20" x14ac:dyDescent="0.25">
      <c r="A7" s="30"/>
      <c r="D7" s="124"/>
      <c r="E7" s="124"/>
      <c r="F7" s="124"/>
      <c r="G7" s="124"/>
      <c r="H7" s="139"/>
      <c r="M7" s="30"/>
      <c r="P7" s="124"/>
      <c r="Q7" s="124"/>
      <c r="R7" s="124"/>
      <c r="S7" s="124"/>
      <c r="T7" s="139"/>
    </row>
    <row r="8" spans="1:20" x14ac:dyDescent="0.25">
      <c r="A8" s="19" t="s">
        <v>19</v>
      </c>
      <c r="B8" s="63" t="s">
        <v>186</v>
      </c>
      <c r="C8" s="61" t="s">
        <v>6</v>
      </c>
      <c r="D8" s="21">
        <v>11.071903131205815</v>
      </c>
      <c r="E8" s="21">
        <v>10.889596866614026</v>
      </c>
      <c r="F8" s="21">
        <v>11.193666740572723</v>
      </c>
      <c r="G8" s="21">
        <v>10.523916900401696</v>
      </c>
      <c r="H8" s="22">
        <v>9.0594789183850075</v>
      </c>
      <c r="K8" s="133"/>
      <c r="L8" s="135"/>
      <c r="M8" s="19" t="s">
        <v>19</v>
      </c>
      <c r="N8" s="63" t="s">
        <v>186</v>
      </c>
      <c r="O8" s="61" t="s">
        <v>6</v>
      </c>
      <c r="P8" s="82">
        <v>455619</v>
      </c>
      <c r="Q8" s="82">
        <v>459524</v>
      </c>
      <c r="R8" s="82">
        <v>480122</v>
      </c>
      <c r="S8" s="82">
        <v>468485</v>
      </c>
      <c r="T8" s="83">
        <v>376784</v>
      </c>
    </row>
    <row r="9" spans="1:20" x14ac:dyDescent="0.25">
      <c r="A9" s="30"/>
      <c r="B9" s="63"/>
      <c r="C9" s="61" t="s">
        <v>41</v>
      </c>
      <c r="D9" s="21">
        <v>0.40854715575424466</v>
      </c>
      <c r="E9" s="21">
        <v>0.29020428243460794</v>
      </c>
      <c r="F9" s="21">
        <v>0.24459416863569428</v>
      </c>
      <c r="G9" s="21">
        <v>0.23640719091317855</v>
      </c>
      <c r="H9" s="22">
        <v>0.24219721161026514</v>
      </c>
      <c r="K9" s="133"/>
      <c r="L9" s="135"/>
      <c r="M9" s="30"/>
      <c r="N9" s="63"/>
      <c r="O9" s="61" t="s">
        <v>41</v>
      </c>
      <c r="P9" s="82">
        <v>13491.677371310194</v>
      </c>
      <c r="Q9" s="82">
        <v>11194.546693509839</v>
      </c>
      <c r="R9" s="82">
        <v>10873.867025910664</v>
      </c>
      <c r="S9" s="82">
        <v>10934.231985325539</v>
      </c>
      <c r="T9" s="83">
        <v>9721.1906688847812</v>
      </c>
    </row>
    <row r="10" spans="1:20" x14ac:dyDescent="0.25">
      <c r="A10" s="30"/>
      <c r="B10" s="63" t="s">
        <v>187</v>
      </c>
      <c r="C10" s="61" t="s">
        <v>6</v>
      </c>
      <c r="D10" s="21">
        <v>1.2069718003874519</v>
      </c>
      <c r="E10" s="21">
        <v>1.0682148439610564</v>
      </c>
      <c r="F10" s="21">
        <v>1.2745414152520185</v>
      </c>
      <c r="G10" s="21">
        <v>1.3119487683365749</v>
      </c>
      <c r="H10" s="22">
        <v>1.1376524614192391</v>
      </c>
      <c r="K10" s="133"/>
      <c r="L10" s="135"/>
      <c r="M10" s="30"/>
      <c r="N10" s="63" t="s">
        <v>187</v>
      </c>
      <c r="O10" s="61" t="s">
        <v>6</v>
      </c>
      <c r="P10" s="82">
        <v>49668</v>
      </c>
      <c r="Q10" s="82">
        <v>45077</v>
      </c>
      <c r="R10" s="82">
        <v>54668</v>
      </c>
      <c r="S10" s="82">
        <v>58403</v>
      </c>
      <c r="T10" s="83">
        <v>47315</v>
      </c>
    </row>
    <row r="11" spans="1:20" x14ac:dyDescent="0.25">
      <c r="A11" s="30"/>
      <c r="B11" s="64"/>
      <c r="C11" s="61" t="s">
        <v>41</v>
      </c>
      <c r="D11" s="21">
        <v>0.14582082881630476</v>
      </c>
      <c r="E11" s="21">
        <v>6.3550306722606947E-2</v>
      </c>
      <c r="F11" s="21">
        <v>6.2072317245157882E-2</v>
      </c>
      <c r="G11" s="21">
        <v>7.8737112881655261E-2</v>
      </c>
      <c r="H11" s="22">
        <v>8.4537732872744964E-2</v>
      </c>
      <c r="K11" s="133"/>
      <c r="L11" s="135"/>
      <c r="M11" s="30"/>
      <c r="N11" s="64"/>
      <c r="O11" s="61" t="s">
        <v>41</v>
      </c>
      <c r="P11" s="82">
        <v>5960.9272591277195</v>
      </c>
      <c r="Q11" s="82">
        <v>2606.9890142777595</v>
      </c>
      <c r="R11" s="82">
        <v>2630.0265214102656</v>
      </c>
      <c r="S11" s="82">
        <v>3483.1931638427177</v>
      </c>
      <c r="T11" s="83">
        <v>3471.4183442082767</v>
      </c>
    </row>
    <row r="12" spans="1:20" x14ac:dyDescent="0.25">
      <c r="A12" s="30"/>
      <c r="B12" s="63" t="s">
        <v>188</v>
      </c>
      <c r="C12" s="61" t="s">
        <v>6</v>
      </c>
      <c r="D12" s="21">
        <v>4.1733210338918303</v>
      </c>
      <c r="E12" s="21">
        <v>4.3406106955612573</v>
      </c>
      <c r="F12" s="21">
        <v>4.0533858182904199</v>
      </c>
      <c r="G12" s="21">
        <v>2.8275761059676676</v>
      </c>
      <c r="H12" s="22">
        <v>3.0712168276868281</v>
      </c>
      <c r="K12" s="133"/>
      <c r="L12" s="135"/>
      <c r="M12" s="30"/>
      <c r="N12" s="63" t="s">
        <v>188</v>
      </c>
      <c r="O12" s="61" t="s">
        <v>6</v>
      </c>
      <c r="P12" s="82">
        <v>171736</v>
      </c>
      <c r="Q12" s="82">
        <v>183167</v>
      </c>
      <c r="R12" s="82">
        <v>173859</v>
      </c>
      <c r="S12" s="82">
        <v>125873</v>
      </c>
      <c r="T12" s="83">
        <v>127732</v>
      </c>
    </row>
    <row r="13" spans="1:20" x14ac:dyDescent="0.25">
      <c r="A13" s="30"/>
      <c r="B13" s="64"/>
      <c r="C13" s="61" t="s">
        <v>41</v>
      </c>
      <c r="D13" s="21">
        <v>0.34674382384826641</v>
      </c>
      <c r="E13" s="21">
        <v>0.15270634441037226</v>
      </c>
      <c r="F13" s="21">
        <v>0.14053557403244782</v>
      </c>
      <c r="G13" s="21">
        <v>0.10420806969880136</v>
      </c>
      <c r="H13" s="22">
        <v>0.12340540508776539</v>
      </c>
      <c r="K13" s="133"/>
      <c r="L13" s="135"/>
      <c r="M13" s="30"/>
      <c r="N13" s="64"/>
      <c r="O13" s="61" t="s">
        <v>41</v>
      </c>
      <c r="P13" s="82">
        <v>14710.865268739759</v>
      </c>
      <c r="Q13" s="82">
        <v>6457.143001025488</v>
      </c>
      <c r="R13" s="82">
        <v>6401.7074702591544</v>
      </c>
      <c r="S13" s="82">
        <v>4750.278560202386</v>
      </c>
      <c r="T13" s="83">
        <v>5081.2616232690461</v>
      </c>
    </row>
    <row r="14" spans="1:20" x14ac:dyDescent="0.25">
      <c r="A14" s="30"/>
      <c r="B14" s="63" t="s">
        <v>189</v>
      </c>
      <c r="C14" s="61" t="s">
        <v>6</v>
      </c>
      <c r="D14" s="21">
        <v>12.072148083202027</v>
      </c>
      <c r="E14" s="21">
        <v>13.70654934163443</v>
      </c>
      <c r="F14" s="21">
        <v>11.610781331563318</v>
      </c>
      <c r="G14" s="21">
        <v>11.57234374347148</v>
      </c>
      <c r="H14" s="22">
        <v>10.695592188801017</v>
      </c>
      <c r="K14" s="133"/>
      <c r="L14" s="135"/>
      <c r="M14" s="30"/>
      <c r="N14" s="63" t="s">
        <v>189</v>
      </c>
      <c r="O14" s="61" t="s">
        <v>6</v>
      </c>
      <c r="P14" s="82">
        <v>496780</v>
      </c>
      <c r="Q14" s="82">
        <v>578395</v>
      </c>
      <c r="R14" s="82">
        <v>498013</v>
      </c>
      <c r="S14" s="82">
        <v>515157</v>
      </c>
      <c r="T14" s="83">
        <v>444830</v>
      </c>
    </row>
    <row r="15" spans="1:20" x14ac:dyDescent="0.25">
      <c r="A15" s="30"/>
      <c r="B15" s="64"/>
      <c r="C15" s="61" t="s">
        <v>41</v>
      </c>
      <c r="D15" s="21">
        <v>0.35049962915625094</v>
      </c>
      <c r="E15" s="21">
        <v>0.27563790185220532</v>
      </c>
      <c r="F15" s="21">
        <v>0.21696553678328978</v>
      </c>
      <c r="G15" s="21">
        <v>0.22449592434451443</v>
      </c>
      <c r="H15" s="22">
        <v>0.40868989560087288</v>
      </c>
      <c r="K15" s="133"/>
      <c r="L15" s="135"/>
      <c r="M15" s="30"/>
      <c r="N15" s="64"/>
      <c r="O15" s="61" t="s">
        <v>41</v>
      </c>
      <c r="P15" s="82">
        <v>20330.264910831458</v>
      </c>
      <c r="Q15" s="82">
        <v>16806.145220612387</v>
      </c>
      <c r="R15" s="82">
        <v>10725.672339099394</v>
      </c>
      <c r="S15" s="82">
        <v>10626.865425901953</v>
      </c>
      <c r="T15" s="83">
        <v>21246.515706694969</v>
      </c>
    </row>
    <row r="16" spans="1:20" x14ac:dyDescent="0.25">
      <c r="A16" s="30"/>
      <c r="B16" s="63" t="s">
        <v>190</v>
      </c>
      <c r="C16" s="61" t="s">
        <v>6</v>
      </c>
      <c r="D16" s="21">
        <v>1.1111537725037497</v>
      </c>
      <c r="E16" s="21">
        <v>0.73239674262840049</v>
      </c>
      <c r="F16" s="21">
        <v>0.93329127449245552</v>
      </c>
      <c r="G16" s="21">
        <v>1.0936912433265897</v>
      </c>
      <c r="H16" s="22">
        <v>1.1324589090221862</v>
      </c>
      <c r="K16" s="133"/>
      <c r="L16" s="135"/>
      <c r="M16" s="30"/>
      <c r="N16" s="63" t="s">
        <v>190</v>
      </c>
      <c r="O16" s="61" t="s">
        <v>6</v>
      </c>
      <c r="P16" s="82">
        <v>45725</v>
      </c>
      <c r="Q16" s="82">
        <v>30906</v>
      </c>
      <c r="R16" s="82">
        <v>40031</v>
      </c>
      <c r="S16" s="82">
        <v>48687</v>
      </c>
      <c r="T16" s="83">
        <v>47099</v>
      </c>
    </row>
    <row r="17" spans="1:20" x14ac:dyDescent="0.25">
      <c r="A17" s="30"/>
      <c r="B17" s="64"/>
      <c r="C17" s="61" t="s">
        <v>41</v>
      </c>
      <c r="D17" s="21">
        <v>0.11587491917708088</v>
      </c>
      <c r="E17" s="21">
        <v>5.5081619540622316E-2</v>
      </c>
      <c r="F17" s="21">
        <v>5.2603923879934136E-2</v>
      </c>
      <c r="G17" s="21">
        <v>6.161188660038279E-2</v>
      </c>
      <c r="H17" s="22">
        <v>7.4446596627782538E-2</v>
      </c>
      <c r="K17" s="133"/>
      <c r="L17" s="135"/>
      <c r="M17" s="30"/>
      <c r="N17" s="64"/>
      <c r="O17" s="61" t="s">
        <v>41</v>
      </c>
      <c r="P17" s="82">
        <v>5192.5931569275608</v>
      </c>
      <c r="Q17" s="82">
        <v>2315.7240191862315</v>
      </c>
      <c r="R17" s="82">
        <v>2260.2505973891712</v>
      </c>
      <c r="S17" s="82">
        <v>2746.9428200164984</v>
      </c>
      <c r="T17" s="83">
        <v>3162.8711356129998</v>
      </c>
    </row>
    <row r="18" spans="1:20" x14ac:dyDescent="0.25">
      <c r="A18" s="30"/>
      <c r="B18" s="63" t="s">
        <v>191</v>
      </c>
      <c r="C18" s="61" t="s">
        <v>6</v>
      </c>
      <c r="D18" s="21">
        <v>15.150256664978571</v>
      </c>
      <c r="E18" s="21">
        <v>15.335329931627802</v>
      </c>
      <c r="F18" s="21">
        <v>15.333012063473412</v>
      </c>
      <c r="G18" s="21">
        <v>14.714838771126571</v>
      </c>
      <c r="H18" s="22">
        <v>13.671545800760423</v>
      </c>
      <c r="K18" s="133"/>
      <c r="L18" s="135"/>
      <c r="M18" s="30"/>
      <c r="N18" s="63" t="s">
        <v>191</v>
      </c>
      <c r="O18" s="61" t="s">
        <v>6</v>
      </c>
      <c r="P18" s="82">
        <v>623447</v>
      </c>
      <c r="Q18" s="82">
        <v>647127</v>
      </c>
      <c r="R18" s="82">
        <v>657668</v>
      </c>
      <c r="S18" s="82">
        <v>655049</v>
      </c>
      <c r="T18" s="83">
        <v>568600</v>
      </c>
    </row>
    <row r="19" spans="1:20" x14ac:dyDescent="0.25">
      <c r="A19" s="30"/>
      <c r="B19" s="64"/>
      <c r="C19" s="61" t="s">
        <v>41</v>
      </c>
      <c r="D19" s="21">
        <v>0.40284500278049074</v>
      </c>
      <c r="E19" s="21">
        <v>0.38113038407187111</v>
      </c>
      <c r="F19" s="21">
        <v>0.25422743155246535</v>
      </c>
      <c r="G19" s="21">
        <v>0.26974139059599711</v>
      </c>
      <c r="H19" s="22">
        <v>0.30308923314637687</v>
      </c>
      <c r="K19" s="133"/>
      <c r="L19" s="135"/>
      <c r="M19" s="30"/>
      <c r="N19" s="64"/>
      <c r="O19" s="61" t="s">
        <v>41</v>
      </c>
      <c r="P19" s="82">
        <v>25600.356111963472</v>
      </c>
      <c r="Q19" s="82">
        <v>21140.740082368815</v>
      </c>
      <c r="R19" s="82">
        <v>13165.994349699882</v>
      </c>
      <c r="S19" s="82">
        <v>12826.197475995372</v>
      </c>
      <c r="T19" s="83">
        <v>12830.539686600499</v>
      </c>
    </row>
    <row r="20" spans="1:20" x14ac:dyDescent="0.25">
      <c r="A20" s="30"/>
      <c r="B20" s="63" t="s">
        <v>192</v>
      </c>
      <c r="C20" s="61" t="s">
        <v>6</v>
      </c>
      <c r="D20" s="21">
        <v>20.164458048568537</v>
      </c>
      <c r="E20" s="21">
        <v>16.530729571993657</v>
      </c>
      <c r="F20" s="21">
        <v>17.080878638095566</v>
      </c>
      <c r="G20" s="21">
        <v>17.920524249363488</v>
      </c>
      <c r="H20" s="22">
        <v>16.650673250295803</v>
      </c>
      <c r="K20" s="133"/>
      <c r="L20" s="135"/>
      <c r="M20" s="30"/>
      <c r="N20" s="63" t="s">
        <v>192</v>
      </c>
      <c r="O20" s="61" t="s">
        <v>6</v>
      </c>
      <c r="P20" s="82">
        <v>829786</v>
      </c>
      <c r="Q20" s="82">
        <v>697571</v>
      </c>
      <c r="R20" s="82">
        <v>732638</v>
      </c>
      <c r="S20" s="82">
        <v>797754</v>
      </c>
      <c r="T20" s="83">
        <v>692502</v>
      </c>
    </row>
    <row r="21" spans="1:20" x14ac:dyDescent="0.25">
      <c r="A21" s="30"/>
      <c r="B21" s="64"/>
      <c r="C21" s="61" t="s">
        <v>41</v>
      </c>
      <c r="D21" s="21">
        <v>0.50489405918248809</v>
      </c>
      <c r="E21" s="21">
        <v>0.39967812060539754</v>
      </c>
      <c r="F21" s="21">
        <v>0.24267431621592972</v>
      </c>
      <c r="G21" s="21">
        <v>0.32236900099047072</v>
      </c>
      <c r="H21" s="22">
        <v>0.41061244923938428</v>
      </c>
      <c r="K21" s="133"/>
      <c r="L21" s="135"/>
      <c r="M21" s="30"/>
      <c r="N21" s="64"/>
      <c r="O21" s="61" t="s">
        <v>41</v>
      </c>
      <c r="P21" s="82">
        <v>37100.296416237565</v>
      </c>
      <c r="Q21" s="82">
        <v>23658.306358203718</v>
      </c>
      <c r="R21" s="82">
        <v>13140.54981776601</v>
      </c>
      <c r="S21" s="82">
        <v>17208.146714128587</v>
      </c>
      <c r="T21" s="83">
        <v>23988.713561234006</v>
      </c>
    </row>
    <row r="22" spans="1:20" x14ac:dyDescent="0.25">
      <c r="A22" s="30"/>
      <c r="B22" s="63" t="s">
        <v>193</v>
      </c>
      <c r="C22" s="61" t="s">
        <v>6</v>
      </c>
      <c r="D22" s="21">
        <v>2.2988307430307753</v>
      </c>
      <c r="E22" s="21">
        <v>2.7227783775893135</v>
      </c>
      <c r="F22" s="21">
        <v>3.0949151933832399</v>
      </c>
      <c r="G22" s="21">
        <v>3.5284667026984775</v>
      </c>
      <c r="H22" s="22">
        <v>3.0534962345542911</v>
      </c>
      <c r="K22" s="133"/>
      <c r="L22" s="135"/>
      <c r="M22" s="30"/>
      <c r="N22" s="63" t="s">
        <v>193</v>
      </c>
      <c r="O22" s="61" t="s">
        <v>6</v>
      </c>
      <c r="P22" s="82">
        <v>94599</v>
      </c>
      <c r="Q22" s="82">
        <v>114897</v>
      </c>
      <c r="R22" s="82">
        <v>132748</v>
      </c>
      <c r="S22" s="82">
        <v>157074</v>
      </c>
      <c r="T22" s="83">
        <v>126995</v>
      </c>
    </row>
    <row r="23" spans="1:20" x14ac:dyDescent="0.25">
      <c r="A23" s="30"/>
      <c r="B23" s="64"/>
      <c r="C23" s="61" t="s">
        <v>41</v>
      </c>
      <c r="D23" s="21">
        <v>0.12948113032519018</v>
      </c>
      <c r="E23" s="21">
        <v>0.17087139001471763</v>
      </c>
      <c r="F23" s="21">
        <v>0.13204635895823577</v>
      </c>
      <c r="G23" s="21">
        <v>0.16881064729344974</v>
      </c>
      <c r="H23" s="22">
        <v>0.1266585068555319</v>
      </c>
      <c r="K23" s="133"/>
      <c r="L23" s="135"/>
      <c r="M23" s="30"/>
      <c r="N23" s="64"/>
      <c r="O23" s="61" t="s">
        <v>41</v>
      </c>
      <c r="P23" s="82">
        <v>5956.3686517240467</v>
      </c>
      <c r="Q23" s="82">
        <v>7505.5354081289197</v>
      </c>
      <c r="R23" s="82">
        <v>5821.4410155321111</v>
      </c>
      <c r="S23" s="82">
        <v>8344.5673770926878</v>
      </c>
      <c r="T23" s="83">
        <v>5487.1863836010843</v>
      </c>
    </row>
    <row r="24" spans="1:20" x14ac:dyDescent="0.25">
      <c r="A24" s="30"/>
      <c r="B24" s="63" t="s">
        <v>200</v>
      </c>
      <c r="C24" s="61" t="s">
        <v>6</v>
      </c>
      <c r="D24" s="21">
        <v>10.552109163051519</v>
      </c>
      <c r="E24" s="21">
        <v>10.885544584112589</v>
      </c>
      <c r="F24" s="21">
        <v>10.744331906736619</v>
      </c>
      <c r="G24" s="21">
        <v>10.436959831719763</v>
      </c>
      <c r="H24" s="22">
        <v>9.6396179565150586</v>
      </c>
      <c r="K24" s="133"/>
      <c r="L24" s="135"/>
      <c r="M24" s="30"/>
      <c r="N24" s="63" t="s">
        <v>200</v>
      </c>
      <c r="O24" s="61" t="s">
        <v>6</v>
      </c>
      <c r="P24" s="82">
        <v>434229</v>
      </c>
      <c r="Q24" s="82">
        <v>459353</v>
      </c>
      <c r="R24" s="82">
        <v>460849</v>
      </c>
      <c r="S24" s="82">
        <v>464614</v>
      </c>
      <c r="T24" s="83">
        <v>400912</v>
      </c>
    </row>
    <row r="25" spans="1:20" x14ac:dyDescent="0.25">
      <c r="A25" s="30"/>
      <c r="B25" s="64"/>
      <c r="C25" s="61" t="s">
        <v>41</v>
      </c>
      <c r="D25" s="21">
        <v>0.31191030276749054</v>
      </c>
      <c r="E25" s="21">
        <v>0.24238435346325171</v>
      </c>
      <c r="F25" s="21">
        <v>0.20585259970794006</v>
      </c>
      <c r="G25" s="21">
        <v>0.23658397265687031</v>
      </c>
      <c r="H25" s="22">
        <v>0.2853123483950567</v>
      </c>
      <c r="K25" s="133"/>
      <c r="L25" s="135"/>
      <c r="M25" s="30"/>
      <c r="N25" s="64"/>
      <c r="O25" s="61" t="s">
        <v>41</v>
      </c>
      <c r="P25" s="82">
        <v>18530.860780067713</v>
      </c>
      <c r="Q25" s="82">
        <v>13069.481543497501</v>
      </c>
      <c r="R25" s="82">
        <v>10107.28059120903</v>
      </c>
      <c r="S25" s="82">
        <v>11258.239864346466</v>
      </c>
      <c r="T25" s="83">
        <v>13467.145029496049</v>
      </c>
    </row>
    <row r="26" spans="1:20" x14ac:dyDescent="0.25">
      <c r="A26" s="30"/>
      <c r="B26" s="63" t="s">
        <v>194</v>
      </c>
      <c r="C26" s="61" t="s">
        <v>6</v>
      </c>
      <c r="D26" s="21">
        <v>1.4072346377675153</v>
      </c>
      <c r="E26" s="21">
        <v>1.3292671482642486</v>
      </c>
      <c r="F26" s="21">
        <v>1.2540948501467279</v>
      </c>
      <c r="G26" s="21">
        <v>1.191004087948168</v>
      </c>
      <c r="H26" s="22">
        <v>1.4956469134549795</v>
      </c>
      <c r="K26" s="133"/>
      <c r="L26" s="135"/>
      <c r="M26" s="30"/>
      <c r="N26" s="63" t="s">
        <v>194</v>
      </c>
      <c r="O26" s="61" t="s">
        <v>6</v>
      </c>
      <c r="P26" s="82">
        <v>57909</v>
      </c>
      <c r="Q26" s="82">
        <v>56093</v>
      </c>
      <c r="R26" s="82">
        <v>53791</v>
      </c>
      <c r="S26" s="82">
        <v>53019</v>
      </c>
      <c r="T26" s="83">
        <v>62204</v>
      </c>
    </row>
    <row r="27" spans="1:20" x14ac:dyDescent="0.25">
      <c r="A27" s="30"/>
      <c r="B27" s="64"/>
      <c r="C27" s="61" t="s">
        <v>41</v>
      </c>
      <c r="D27" s="21">
        <v>0.16822405425873938</v>
      </c>
      <c r="E27" s="21">
        <v>0.11536732925361186</v>
      </c>
      <c r="F27" s="21">
        <v>7.4762348013728414E-2</v>
      </c>
      <c r="G27" s="21">
        <v>7.3733873499864905E-2</v>
      </c>
      <c r="H27" s="22">
        <v>8.7258549532712934E-2</v>
      </c>
      <c r="K27" s="133"/>
      <c r="L27" s="135"/>
      <c r="M27" s="30"/>
      <c r="N27" s="64"/>
      <c r="O27" s="61" t="s">
        <v>41</v>
      </c>
      <c r="P27" s="82">
        <v>7570.3188061343335</v>
      </c>
      <c r="Q27" s="82">
        <v>5020.7516267099127</v>
      </c>
      <c r="R27" s="82">
        <v>3194.9335376614749</v>
      </c>
      <c r="S27" s="82">
        <v>3297.1005215866485</v>
      </c>
      <c r="T27" s="83">
        <v>3705.2458853486924</v>
      </c>
    </row>
    <row r="28" spans="1:20" x14ac:dyDescent="0.25">
      <c r="A28" s="30"/>
      <c r="B28" s="63" t="s">
        <v>201</v>
      </c>
      <c r="C28" s="61" t="s">
        <v>6</v>
      </c>
      <c r="D28" s="21">
        <v>7.1190388939056524</v>
      </c>
      <c r="E28" s="21">
        <v>6.5509530684072681</v>
      </c>
      <c r="F28" s="21">
        <v>7.1653437016302934</v>
      </c>
      <c r="G28" s="21">
        <v>7.8212166262095026</v>
      </c>
      <c r="H28" s="22">
        <v>9.81018768199975</v>
      </c>
      <c r="K28" s="133"/>
      <c r="L28" s="135"/>
      <c r="M28" s="30"/>
      <c r="N28" s="63" t="s">
        <v>201</v>
      </c>
      <c r="O28" s="61" t="s">
        <v>6</v>
      </c>
      <c r="P28" s="82">
        <v>292955</v>
      </c>
      <c r="Q28" s="82">
        <v>276440</v>
      </c>
      <c r="R28" s="82">
        <v>307338</v>
      </c>
      <c r="S28" s="82">
        <v>348171</v>
      </c>
      <c r="T28" s="83">
        <v>408006</v>
      </c>
    </row>
    <row r="29" spans="1:20" x14ac:dyDescent="0.25">
      <c r="A29" s="30"/>
      <c r="B29" s="64"/>
      <c r="C29" s="61" t="s">
        <v>41</v>
      </c>
      <c r="D29" s="21">
        <v>0.3235667710761736</v>
      </c>
      <c r="E29" s="21">
        <v>0.24048587535423424</v>
      </c>
      <c r="F29" s="21">
        <v>0.21731856979562997</v>
      </c>
      <c r="G29" s="21">
        <v>0.22430796707211859</v>
      </c>
      <c r="H29" s="22">
        <v>0.27706726295139711</v>
      </c>
      <c r="K29" s="133"/>
      <c r="L29" s="135"/>
      <c r="M29" s="30"/>
      <c r="N29" s="64"/>
      <c r="O29" s="61" t="s">
        <v>41</v>
      </c>
      <c r="P29" s="82">
        <v>15587.954889375827</v>
      </c>
      <c r="Q29" s="82">
        <v>11935.764130460337</v>
      </c>
      <c r="R29" s="82">
        <v>10155.527311289516</v>
      </c>
      <c r="S29" s="82">
        <v>11597.659278581783</v>
      </c>
      <c r="T29" s="83">
        <v>12842.21140669196</v>
      </c>
    </row>
    <row r="30" spans="1:20" x14ac:dyDescent="0.25">
      <c r="A30" s="30"/>
      <c r="B30" s="63" t="s">
        <v>195</v>
      </c>
      <c r="C30" s="61" t="s">
        <v>6</v>
      </c>
      <c r="D30" s="21">
        <v>4.0956070969980747</v>
      </c>
      <c r="E30" s="21">
        <v>4.0762644306282407</v>
      </c>
      <c r="F30" s="21">
        <v>5.0130920965049892</v>
      </c>
      <c r="G30" s="21">
        <v>5.0535288036585317</v>
      </c>
      <c r="H30" s="22">
        <v>4.8258200342726365</v>
      </c>
      <c r="K30" s="133"/>
      <c r="L30" s="135"/>
      <c r="M30" s="30"/>
      <c r="N30" s="63" t="s">
        <v>195</v>
      </c>
      <c r="O30" s="61" t="s">
        <v>6</v>
      </c>
      <c r="P30" s="82">
        <v>168538</v>
      </c>
      <c r="Q30" s="82">
        <v>172012</v>
      </c>
      <c r="R30" s="82">
        <v>215023</v>
      </c>
      <c r="S30" s="82">
        <v>224964</v>
      </c>
      <c r="T30" s="83">
        <v>200706</v>
      </c>
    </row>
    <row r="31" spans="1:20" x14ac:dyDescent="0.25">
      <c r="A31" s="30"/>
      <c r="B31" s="64"/>
      <c r="C31" s="61" t="s">
        <v>41</v>
      </c>
      <c r="D31" s="21">
        <v>0.21496994271872155</v>
      </c>
      <c r="E31" s="21">
        <v>0.18222648090709792</v>
      </c>
      <c r="F31" s="21">
        <v>0.18570756485685277</v>
      </c>
      <c r="G31" s="21">
        <v>0.19643295708383132</v>
      </c>
      <c r="H31" s="22">
        <v>0.16869066163009919</v>
      </c>
      <c r="K31" s="133"/>
      <c r="L31" s="135"/>
      <c r="M31" s="30"/>
      <c r="N31" s="64"/>
      <c r="O31" s="61" t="s">
        <v>41</v>
      </c>
      <c r="P31" s="82">
        <v>10212.419622233518</v>
      </c>
      <c r="Q31" s="82">
        <v>8689.3395250272079</v>
      </c>
      <c r="R31" s="82">
        <v>8293.1582868343285</v>
      </c>
      <c r="S31" s="82">
        <v>8986.9158398679756</v>
      </c>
      <c r="T31" s="83">
        <v>7126.5719807158484</v>
      </c>
    </row>
    <row r="32" spans="1:20" x14ac:dyDescent="0.25">
      <c r="A32" s="30"/>
      <c r="B32" s="63" t="s">
        <v>196</v>
      </c>
      <c r="C32" s="61" t="s">
        <v>6</v>
      </c>
      <c r="D32" s="21">
        <v>3.4382706389067366</v>
      </c>
      <c r="E32" s="21">
        <v>3.8563510878601202</v>
      </c>
      <c r="F32" s="21">
        <v>4.0270873856350402</v>
      </c>
      <c r="G32" s="21">
        <v>3.732280054326266</v>
      </c>
      <c r="H32" s="22">
        <v>4.1108409876116943</v>
      </c>
      <c r="K32" s="133"/>
      <c r="L32" s="135"/>
      <c r="M32" s="30"/>
      <c r="N32" s="63" t="s">
        <v>196</v>
      </c>
      <c r="O32" s="61" t="s">
        <v>6</v>
      </c>
      <c r="P32" s="82">
        <v>141488</v>
      </c>
      <c r="Q32" s="82">
        <v>162732</v>
      </c>
      <c r="R32" s="82">
        <v>172731</v>
      </c>
      <c r="S32" s="82">
        <v>166147</v>
      </c>
      <c r="T32" s="83">
        <v>170970</v>
      </c>
    </row>
    <row r="33" spans="1:20" x14ac:dyDescent="0.25">
      <c r="A33" s="30"/>
      <c r="B33" s="64"/>
      <c r="C33" s="61" t="s">
        <v>41</v>
      </c>
      <c r="D33" s="21">
        <v>0.19190174873437005</v>
      </c>
      <c r="E33" s="21">
        <v>0.18028834644973987</v>
      </c>
      <c r="F33" s="21">
        <v>0.15019872699923606</v>
      </c>
      <c r="G33" s="21">
        <v>0.11102002941299605</v>
      </c>
      <c r="H33" s="22">
        <v>0.16894982672392786</v>
      </c>
      <c r="K33" s="133"/>
      <c r="L33" s="135"/>
      <c r="M33" s="30"/>
      <c r="N33" s="64"/>
      <c r="O33" s="61" t="s">
        <v>41</v>
      </c>
      <c r="P33" s="82">
        <v>9532.8632677057612</v>
      </c>
      <c r="Q33" s="82">
        <v>8413.8202072599906</v>
      </c>
      <c r="R33" s="82">
        <v>7034.4472822933003</v>
      </c>
      <c r="S33" s="82">
        <v>5137.8272326107344</v>
      </c>
      <c r="T33" s="83">
        <v>6948.3440557428303</v>
      </c>
    </row>
    <row r="34" spans="1:20" x14ac:dyDescent="0.25">
      <c r="A34" s="30"/>
      <c r="B34" s="63" t="s">
        <v>197</v>
      </c>
      <c r="C34" s="61" t="s">
        <v>6</v>
      </c>
      <c r="D34" s="21">
        <v>2.1253716806331426</v>
      </c>
      <c r="E34" s="21">
        <v>2.5353780850666521</v>
      </c>
      <c r="F34" s="21">
        <v>2.4536810694882458</v>
      </c>
      <c r="G34" s="21">
        <v>2.6663764353756902</v>
      </c>
      <c r="H34" s="22">
        <v>3.4306298889421334</v>
      </c>
      <c r="K34" s="133"/>
      <c r="L34" s="135"/>
      <c r="M34" s="30"/>
      <c r="N34" s="63" t="s">
        <v>197</v>
      </c>
      <c r="O34" s="61" t="s">
        <v>6</v>
      </c>
      <c r="P34" s="82">
        <v>87461</v>
      </c>
      <c r="Q34" s="82">
        <v>106989</v>
      </c>
      <c r="R34" s="82">
        <v>105244</v>
      </c>
      <c r="S34" s="82">
        <v>118697</v>
      </c>
      <c r="T34" s="83">
        <v>142680</v>
      </c>
    </row>
    <row r="35" spans="1:20" x14ac:dyDescent="0.25">
      <c r="A35" s="30"/>
      <c r="B35" s="64"/>
      <c r="C35" s="61" t="s">
        <v>41</v>
      </c>
      <c r="D35" s="21">
        <v>0.12758987320856319</v>
      </c>
      <c r="E35" s="21">
        <v>0.20769548074392558</v>
      </c>
      <c r="F35" s="21">
        <v>9.3786731973235837E-2</v>
      </c>
      <c r="G35" s="21">
        <v>0.11861580690016116</v>
      </c>
      <c r="H35" s="22">
        <v>0.15177454082685018</v>
      </c>
      <c r="K35" s="133"/>
      <c r="L35" s="135"/>
      <c r="M35" s="30"/>
      <c r="N35" s="64"/>
      <c r="O35" s="61" t="s">
        <v>41</v>
      </c>
      <c r="P35" s="82">
        <v>5988.9024646835269</v>
      </c>
      <c r="Q35" s="82">
        <v>9093.5901296628635</v>
      </c>
      <c r="R35" s="82">
        <v>4150.9170580271057</v>
      </c>
      <c r="S35" s="82">
        <v>5443.4954676839952</v>
      </c>
      <c r="T35" s="83">
        <v>6761.2029921608455</v>
      </c>
    </row>
    <row r="36" spans="1:20" x14ac:dyDescent="0.25">
      <c r="A36" s="30"/>
      <c r="B36" s="63" t="s">
        <v>202</v>
      </c>
      <c r="C36" s="61" t="s">
        <v>6</v>
      </c>
      <c r="D36" s="21">
        <v>2.3780270283143121</v>
      </c>
      <c r="E36" s="21">
        <v>2.6571124430192206</v>
      </c>
      <c r="F36" s="21">
        <v>2.7311202083171593</v>
      </c>
      <c r="G36" s="21">
        <v>3.0638270724693157</v>
      </c>
      <c r="H36" s="22">
        <v>2.4476298766795792</v>
      </c>
      <c r="K36" s="133"/>
      <c r="L36" s="135"/>
      <c r="M36" s="30"/>
      <c r="N36" s="63" t="s">
        <v>202</v>
      </c>
      <c r="O36" s="61" t="s">
        <v>6</v>
      </c>
      <c r="P36" s="82">
        <v>97858</v>
      </c>
      <c r="Q36" s="82">
        <v>112126</v>
      </c>
      <c r="R36" s="82">
        <v>117144</v>
      </c>
      <c r="S36" s="82">
        <v>136390</v>
      </c>
      <c r="T36" s="83">
        <v>101797</v>
      </c>
    </row>
    <row r="37" spans="1:20" x14ac:dyDescent="0.25">
      <c r="A37" s="30"/>
      <c r="B37" s="64"/>
      <c r="C37" s="61" t="s">
        <v>41</v>
      </c>
      <c r="D37" s="21">
        <v>0.16597879881358563</v>
      </c>
      <c r="E37" s="21">
        <v>0.15388647370504141</v>
      </c>
      <c r="F37" s="21">
        <v>9.5608138095768153E-2</v>
      </c>
      <c r="G37" s="21">
        <v>0.15564409687611341</v>
      </c>
      <c r="H37" s="22">
        <v>0.11052799131490744</v>
      </c>
      <c r="K37" s="133"/>
      <c r="L37" s="135"/>
      <c r="M37" s="30"/>
      <c r="N37" s="64"/>
      <c r="O37" s="61" t="s">
        <v>41</v>
      </c>
      <c r="P37" s="82">
        <v>7554.6520498764703</v>
      </c>
      <c r="Q37" s="82">
        <v>6657.1705721486123</v>
      </c>
      <c r="R37" s="82">
        <v>4181.6048019546297</v>
      </c>
      <c r="S37" s="82">
        <v>7408.0103625785769</v>
      </c>
      <c r="T37" s="83">
        <v>4496.9143469373439</v>
      </c>
    </row>
    <row r="38" spans="1:20" x14ac:dyDescent="0.25">
      <c r="A38" s="30"/>
      <c r="B38" s="63" t="s">
        <v>198</v>
      </c>
      <c r="C38" s="61" t="s">
        <v>6</v>
      </c>
      <c r="D38" s="21">
        <v>1.5428816658290994</v>
      </c>
      <c r="E38" s="21">
        <v>1.9906897032212565</v>
      </c>
      <c r="F38" s="21">
        <v>1.9254276234726568</v>
      </c>
      <c r="G38" s="21">
        <v>1.5315765804014807</v>
      </c>
      <c r="H38" s="22">
        <v>0.67189179714465219</v>
      </c>
      <c r="K38" s="133"/>
      <c r="L38" s="135"/>
      <c r="M38" s="30"/>
      <c r="N38" s="63" t="s">
        <v>198</v>
      </c>
      <c r="O38" s="61" t="s">
        <v>6</v>
      </c>
      <c r="P38" s="82">
        <v>63491</v>
      </c>
      <c r="Q38" s="82">
        <v>84004</v>
      </c>
      <c r="R38" s="82">
        <v>82586</v>
      </c>
      <c r="S38" s="82">
        <v>68180</v>
      </c>
      <c r="T38" s="83">
        <v>27944</v>
      </c>
    </row>
    <row r="39" spans="1:20" x14ac:dyDescent="0.25">
      <c r="A39" s="30"/>
      <c r="B39" s="64"/>
      <c r="C39" s="61" t="s">
        <v>41</v>
      </c>
      <c r="D39" s="21">
        <v>0.13540666191266204</v>
      </c>
      <c r="E39" s="21">
        <v>0.14447216901279455</v>
      </c>
      <c r="F39" s="21">
        <v>8.5636871188819935E-2</v>
      </c>
      <c r="G39" s="21">
        <v>0.14581163452850965</v>
      </c>
      <c r="H39" s="22">
        <v>5.4404103914402209E-2</v>
      </c>
      <c r="K39" s="133"/>
      <c r="L39" s="135"/>
      <c r="M39" s="30"/>
      <c r="N39" s="64"/>
      <c r="O39" s="61" t="s">
        <v>41</v>
      </c>
      <c r="P39" s="82">
        <v>5855.2517860647222</v>
      </c>
      <c r="Q39" s="82">
        <v>6388.5087077848902</v>
      </c>
      <c r="R39" s="82">
        <v>3747.0373945825104</v>
      </c>
      <c r="S39" s="82">
        <v>6784.0169105576388</v>
      </c>
      <c r="T39" s="83">
        <v>2241.5732874715663</v>
      </c>
    </row>
    <row r="40" spans="1:20" x14ac:dyDescent="0.25">
      <c r="A40" s="30"/>
      <c r="B40" s="63" t="s">
        <v>203</v>
      </c>
      <c r="C40" s="61" t="s">
        <v>6</v>
      </c>
      <c r="D40" s="21">
        <v>3.4944540729587581E-2</v>
      </c>
      <c r="E40" s="21">
        <v>8.3415405877563242E-3</v>
      </c>
      <c r="F40" s="21">
        <v>1.2356533073892766E-2</v>
      </c>
      <c r="G40" s="21">
        <v>6.8289715523914647E-3</v>
      </c>
      <c r="H40" s="22">
        <v>5.3859061895362905E-3</v>
      </c>
      <c r="K40" s="133"/>
      <c r="L40" s="135"/>
      <c r="M40" s="30"/>
      <c r="N40" s="63" t="s">
        <v>203</v>
      </c>
      <c r="O40" s="61" t="s">
        <v>6</v>
      </c>
      <c r="P40" s="82">
        <v>1438</v>
      </c>
      <c r="Q40" s="82">
        <v>352</v>
      </c>
      <c r="R40" s="82">
        <v>530</v>
      </c>
      <c r="S40" s="82">
        <v>304</v>
      </c>
      <c r="T40" s="83">
        <v>224</v>
      </c>
    </row>
    <row r="41" spans="1:20" x14ac:dyDescent="0.25">
      <c r="A41" s="30"/>
      <c r="B41" s="64"/>
      <c r="C41" s="61" t="s">
        <v>41</v>
      </c>
      <c r="D41" s="21">
        <v>1.9954229419172992E-2</v>
      </c>
      <c r="E41" s="21">
        <v>4.066692698989711E-3</v>
      </c>
      <c r="F41" s="21">
        <v>4.6882829477721795E-3</v>
      </c>
      <c r="G41" s="21">
        <v>4.7784868104253329E-3</v>
      </c>
      <c r="H41" s="22">
        <v>4.1852850290327002E-3</v>
      </c>
      <c r="K41" s="133"/>
      <c r="L41" s="135"/>
      <c r="M41" s="30"/>
      <c r="N41" s="64"/>
      <c r="O41" s="61" t="s">
        <v>41</v>
      </c>
      <c r="P41" s="82">
        <v>823.95088850408195</v>
      </c>
      <c r="Q41" s="82">
        <v>171.48177745754796</v>
      </c>
      <c r="R41" s="82">
        <v>201.08782285359794</v>
      </c>
      <c r="S41" s="82">
        <v>212.60761980700502</v>
      </c>
      <c r="T41" s="83">
        <v>174.0402252354323</v>
      </c>
    </row>
    <row r="42" spans="1:20" x14ac:dyDescent="0.25">
      <c r="A42" s="30"/>
      <c r="B42" s="63" t="s">
        <v>174</v>
      </c>
      <c r="C42" s="61" t="s">
        <v>6</v>
      </c>
      <c r="D42" s="21">
        <v>5.7471376095601261E-2</v>
      </c>
      <c r="E42" s="21">
        <v>0.78389153722270311</v>
      </c>
      <c r="F42" s="21">
        <v>9.8992149871223942E-2</v>
      </c>
      <c r="G42" s="21">
        <v>1.0030950516463437</v>
      </c>
      <c r="H42" s="22">
        <v>0.56804479342765557</v>
      </c>
      <c r="K42" s="133"/>
      <c r="L42" s="135"/>
      <c r="M42" s="30"/>
      <c r="N42" s="63" t="s">
        <v>174</v>
      </c>
      <c r="O42" s="61" t="s">
        <v>6</v>
      </c>
      <c r="P42" s="82">
        <v>2365</v>
      </c>
      <c r="Q42" s="82">
        <v>33079</v>
      </c>
      <c r="R42" s="82">
        <v>4246</v>
      </c>
      <c r="S42" s="82">
        <v>44654</v>
      </c>
      <c r="T42" s="83">
        <v>23625</v>
      </c>
    </row>
    <row r="43" spans="1:20" x14ac:dyDescent="0.25">
      <c r="A43" s="30"/>
      <c r="B43" s="64"/>
      <c r="C43" s="61" t="s">
        <v>41</v>
      </c>
      <c r="D43" s="21">
        <v>2.275204886645588E-2</v>
      </c>
      <c r="E43" s="21">
        <v>7.8484360983233192E-2</v>
      </c>
      <c r="F43" s="21">
        <v>1.519538064616799E-2</v>
      </c>
      <c r="G43" s="21">
        <v>5.9013758017923953E-2</v>
      </c>
      <c r="H43" s="22">
        <v>4.7350116011563748E-2</v>
      </c>
      <c r="K43" s="133"/>
      <c r="L43" s="135"/>
      <c r="M43" s="30"/>
      <c r="N43" s="64"/>
      <c r="O43" s="61" t="s">
        <v>41</v>
      </c>
      <c r="P43" s="82">
        <v>938.53070202827917</v>
      </c>
      <c r="Q43" s="82">
        <v>3441.9542739572198</v>
      </c>
      <c r="R43" s="82">
        <v>650.14595106968579</v>
      </c>
      <c r="S43" s="82">
        <v>2670.3081244722007</v>
      </c>
      <c r="T43" s="83">
        <v>1983.2210153887829</v>
      </c>
    </row>
    <row r="44" spans="1:20" x14ac:dyDescent="0.25">
      <c r="A44" s="30"/>
      <c r="B44" s="63" t="s">
        <v>199</v>
      </c>
      <c r="C44" s="61" t="s">
        <v>6</v>
      </c>
      <c r="D44" s="21">
        <v>0</v>
      </c>
      <c r="E44" s="21">
        <v>0</v>
      </c>
      <c r="F44" s="21">
        <v>0</v>
      </c>
      <c r="G44" s="21">
        <v>0</v>
      </c>
      <c r="H44" s="22">
        <v>4.5221895728375285</v>
      </c>
      <c r="M44" s="30"/>
      <c r="N44" s="63" t="s">
        <v>199</v>
      </c>
      <c r="O44" s="61" t="s">
        <v>6</v>
      </c>
      <c r="P44" s="82">
        <v>0</v>
      </c>
      <c r="Q44" s="82">
        <v>0</v>
      </c>
      <c r="R44" s="82">
        <v>0</v>
      </c>
      <c r="S44" s="82">
        <v>0</v>
      </c>
      <c r="T44" s="83">
        <v>188078</v>
      </c>
    </row>
    <row r="45" spans="1:20" x14ac:dyDescent="0.25">
      <c r="A45" s="30"/>
      <c r="B45" s="62"/>
      <c r="C45" s="61" t="s">
        <v>41</v>
      </c>
      <c r="D45" s="21">
        <v>0</v>
      </c>
      <c r="E45" s="21">
        <v>0</v>
      </c>
      <c r="F45" s="21">
        <v>0</v>
      </c>
      <c r="G45" s="21">
        <v>0</v>
      </c>
      <c r="H45" s="22">
        <v>0.13825834946986026</v>
      </c>
      <c r="M45" s="30"/>
      <c r="N45" s="62"/>
      <c r="O45" s="61" t="s">
        <v>41</v>
      </c>
      <c r="P45" s="82">
        <v>0</v>
      </c>
      <c r="Q45" s="82">
        <v>0</v>
      </c>
      <c r="R45" s="82">
        <v>0</v>
      </c>
      <c r="S45" s="82">
        <v>0</v>
      </c>
      <c r="T45" s="83">
        <v>6085.318990852018</v>
      </c>
    </row>
    <row r="46" spans="1:20" x14ac:dyDescent="0.25">
      <c r="A46" s="30"/>
      <c r="B46" s="64" t="s">
        <v>20</v>
      </c>
      <c r="C46" s="61" t="s">
        <v>6</v>
      </c>
      <c r="D46" s="21">
        <v>100</v>
      </c>
      <c r="E46" s="21">
        <v>100</v>
      </c>
      <c r="F46" s="21">
        <v>100</v>
      </c>
      <c r="G46" s="21">
        <v>100</v>
      </c>
      <c r="H46" s="22">
        <v>100</v>
      </c>
      <c r="M46" s="30"/>
      <c r="N46" s="64" t="s">
        <v>20</v>
      </c>
      <c r="O46" s="61" t="s">
        <v>6</v>
      </c>
      <c r="P46" s="82">
        <v>4115092</v>
      </c>
      <c r="Q46" s="82">
        <v>4219844</v>
      </c>
      <c r="R46" s="82">
        <v>4289229</v>
      </c>
      <c r="S46" s="82">
        <v>4451622</v>
      </c>
      <c r="T46" s="83">
        <v>4159003</v>
      </c>
    </row>
    <row r="47" spans="1:20" x14ac:dyDescent="0.25">
      <c r="A47" s="30"/>
      <c r="B47" s="62"/>
      <c r="C47" s="61" t="s">
        <v>41</v>
      </c>
      <c r="D47" s="21">
        <v>0</v>
      </c>
      <c r="E47" s="21">
        <v>0</v>
      </c>
      <c r="F47" s="21">
        <v>0</v>
      </c>
      <c r="G47" s="21">
        <v>0</v>
      </c>
      <c r="H47" s="22">
        <v>0</v>
      </c>
      <c r="M47" s="30"/>
      <c r="N47" s="62"/>
      <c r="O47" s="61" t="s">
        <v>41</v>
      </c>
      <c r="P47" s="82">
        <v>121458.32368128364</v>
      </c>
      <c r="Q47" s="82">
        <v>80801.956844794229</v>
      </c>
      <c r="R47" s="82">
        <v>45333.245252444933</v>
      </c>
      <c r="S47" s="82">
        <v>50466.402249350343</v>
      </c>
      <c r="T47" s="83">
        <v>65324.020698114895</v>
      </c>
    </row>
    <row r="48" spans="1:20" x14ac:dyDescent="0.25">
      <c r="A48" s="30"/>
      <c r="H48" s="66"/>
      <c r="M48" s="30"/>
      <c r="P48" s="134"/>
      <c r="Q48" s="134"/>
      <c r="R48" s="134"/>
      <c r="T48" s="66"/>
    </row>
    <row r="49" spans="1:20" x14ac:dyDescent="0.25">
      <c r="A49" s="19" t="s">
        <v>21</v>
      </c>
      <c r="B49" s="63" t="s">
        <v>186</v>
      </c>
      <c r="C49" s="61" t="s">
        <v>6</v>
      </c>
      <c r="D49" s="21">
        <v>5.369380248629394</v>
      </c>
      <c r="E49" s="21">
        <v>5.1766644919822822</v>
      </c>
      <c r="F49" s="21">
        <v>5.3768607840885574</v>
      </c>
      <c r="G49" s="21">
        <v>5.1543490130013465</v>
      </c>
      <c r="H49" s="22">
        <v>4.7416925994255559</v>
      </c>
      <c r="M49" s="19" t="s">
        <v>21</v>
      </c>
      <c r="N49" s="63" t="s">
        <v>186</v>
      </c>
      <c r="O49" s="61" t="s">
        <v>6</v>
      </c>
      <c r="P49" s="82">
        <v>150286</v>
      </c>
      <c r="Q49" s="82">
        <v>158298</v>
      </c>
      <c r="R49" s="82">
        <v>175115</v>
      </c>
      <c r="S49" s="82">
        <v>176538</v>
      </c>
      <c r="T49" s="83">
        <v>166161</v>
      </c>
    </row>
    <row r="50" spans="1:20" x14ac:dyDescent="0.25">
      <c r="A50" s="30"/>
      <c r="B50" s="63"/>
      <c r="C50" s="61" t="s">
        <v>41</v>
      </c>
      <c r="D50" s="21">
        <v>0.25624006595443044</v>
      </c>
      <c r="E50" s="21">
        <v>0.21661252016356936</v>
      </c>
      <c r="F50" s="21">
        <v>0.16286923552942847</v>
      </c>
      <c r="G50" s="21">
        <v>0.16376933011892739</v>
      </c>
      <c r="H50" s="22">
        <v>0.17265162169749826</v>
      </c>
      <c r="M50" s="30"/>
      <c r="N50" s="63"/>
      <c r="O50" s="61" t="s">
        <v>41</v>
      </c>
      <c r="P50" s="82">
        <v>6357.2214886168204</v>
      </c>
      <c r="Q50" s="82">
        <v>6474.6935113479112</v>
      </c>
      <c r="R50" s="82">
        <v>5445.4157044190224</v>
      </c>
      <c r="S50" s="82">
        <v>5454.6599278696667</v>
      </c>
      <c r="T50" s="83">
        <v>6255.9750834411652</v>
      </c>
    </row>
    <row r="51" spans="1:20" x14ac:dyDescent="0.25">
      <c r="A51" s="30"/>
      <c r="B51" s="63" t="s">
        <v>187</v>
      </c>
      <c r="C51" s="61" t="s">
        <v>6</v>
      </c>
      <c r="D51" s="21">
        <v>0.46999851729848213</v>
      </c>
      <c r="E51" s="21">
        <v>0.22224293350207577</v>
      </c>
      <c r="F51" s="21">
        <v>0.34834529078311216</v>
      </c>
      <c r="G51" s="21">
        <v>0.42525174961971135</v>
      </c>
      <c r="H51" s="22">
        <v>0.39023986553489975</v>
      </c>
      <c r="M51" s="30"/>
      <c r="N51" s="63" t="s">
        <v>187</v>
      </c>
      <c r="O51" s="61" t="s">
        <v>6</v>
      </c>
      <c r="P51" s="82">
        <v>13155</v>
      </c>
      <c r="Q51" s="82">
        <v>6796</v>
      </c>
      <c r="R51" s="82">
        <v>11345</v>
      </c>
      <c r="S51" s="82">
        <v>14565</v>
      </c>
      <c r="T51" s="83">
        <v>13675</v>
      </c>
    </row>
    <row r="52" spans="1:20" x14ac:dyDescent="0.25">
      <c r="A52" s="30"/>
      <c r="B52" s="64"/>
      <c r="C52" s="61" t="s">
        <v>41</v>
      </c>
      <c r="D52" s="21">
        <v>9.7384192805859512E-2</v>
      </c>
      <c r="E52" s="21">
        <v>2.7489030978065876E-2</v>
      </c>
      <c r="F52" s="21">
        <v>3.0476065985906443E-2</v>
      </c>
      <c r="G52" s="21">
        <v>3.7699380586632268E-2</v>
      </c>
      <c r="H52" s="22">
        <v>4.5355531074878865E-2</v>
      </c>
      <c r="M52" s="30"/>
      <c r="N52" s="64"/>
      <c r="O52" s="61" t="s">
        <v>41</v>
      </c>
      <c r="P52" s="82">
        <v>2755.6860029626259</v>
      </c>
      <c r="Q52" s="82">
        <v>833.66995224616062</v>
      </c>
      <c r="R52" s="82">
        <v>991.6626437745208</v>
      </c>
      <c r="S52" s="82">
        <v>1284.4833151446178</v>
      </c>
      <c r="T52" s="83">
        <v>1582.3300358394722</v>
      </c>
    </row>
    <row r="53" spans="1:20" x14ac:dyDescent="0.25">
      <c r="A53" s="30"/>
      <c r="B53" s="63" t="s">
        <v>188</v>
      </c>
      <c r="C53" s="61" t="s">
        <v>6</v>
      </c>
      <c r="D53" s="21">
        <v>0.59529572749732496</v>
      </c>
      <c r="E53" s="21">
        <v>0.56159180356550131</v>
      </c>
      <c r="F53" s="21">
        <v>0.55452762904742225</v>
      </c>
      <c r="G53" s="21">
        <v>0.39141262996236525</v>
      </c>
      <c r="H53" s="22">
        <v>0.61548032320707258</v>
      </c>
      <c r="M53" s="30"/>
      <c r="N53" s="63" t="s">
        <v>188</v>
      </c>
      <c r="O53" s="61" t="s">
        <v>6</v>
      </c>
      <c r="P53" s="82">
        <v>16662</v>
      </c>
      <c r="Q53" s="82">
        <v>17173</v>
      </c>
      <c r="R53" s="82">
        <v>18060</v>
      </c>
      <c r="S53" s="82">
        <v>13406</v>
      </c>
      <c r="T53" s="83">
        <v>21568</v>
      </c>
    </row>
    <row r="54" spans="1:20" x14ac:dyDescent="0.25">
      <c r="A54" s="30"/>
      <c r="B54" s="64"/>
      <c r="C54" s="61" t="s">
        <v>41</v>
      </c>
      <c r="D54" s="21">
        <v>0.10745233952281966</v>
      </c>
      <c r="E54" s="21">
        <v>6.1894329969829312E-2</v>
      </c>
      <c r="F54" s="21">
        <v>4.901742456235389E-2</v>
      </c>
      <c r="G54" s="21">
        <v>4.6460009244892068E-2</v>
      </c>
      <c r="H54" s="22">
        <v>5.5311863944357699E-2</v>
      </c>
      <c r="M54" s="30"/>
      <c r="N54" s="64"/>
      <c r="O54" s="61" t="s">
        <v>41</v>
      </c>
      <c r="P54" s="82">
        <v>3003.5204682607291</v>
      </c>
      <c r="Q54" s="82">
        <v>1883.8529553814969</v>
      </c>
      <c r="R54" s="82">
        <v>1628.0642611134199</v>
      </c>
      <c r="S54" s="82">
        <v>1598.3221342407576</v>
      </c>
      <c r="T54" s="83">
        <v>1968.0694446937971</v>
      </c>
    </row>
    <row r="55" spans="1:20" x14ac:dyDescent="0.25">
      <c r="A55" s="30"/>
      <c r="B55" s="63" t="s">
        <v>189</v>
      </c>
      <c r="C55" s="61" t="s">
        <v>6</v>
      </c>
      <c r="D55" s="21">
        <v>7.2139323923835583</v>
      </c>
      <c r="E55" s="21">
        <v>7.9288338622885206</v>
      </c>
      <c r="F55" s="21">
        <v>6.9479916949815559</v>
      </c>
      <c r="G55" s="21">
        <v>6.4144839607244322</v>
      </c>
      <c r="H55" s="22">
        <v>6.2339356011477474</v>
      </c>
      <c r="M55" s="30"/>
      <c r="N55" s="63" t="s">
        <v>189</v>
      </c>
      <c r="O55" s="61" t="s">
        <v>6</v>
      </c>
      <c r="P55" s="82">
        <v>201914</v>
      </c>
      <c r="Q55" s="82">
        <v>242457</v>
      </c>
      <c r="R55" s="82">
        <v>226284</v>
      </c>
      <c r="S55" s="82">
        <v>219698</v>
      </c>
      <c r="T55" s="83">
        <v>218453</v>
      </c>
    </row>
    <row r="56" spans="1:20" x14ac:dyDescent="0.25">
      <c r="A56" s="30"/>
      <c r="B56" s="64"/>
      <c r="C56" s="61" t="s">
        <v>41</v>
      </c>
      <c r="D56" s="21">
        <v>0.38496805511250348</v>
      </c>
      <c r="E56" s="21">
        <v>0.26366951574653752</v>
      </c>
      <c r="F56" s="21">
        <v>0.20677461614157108</v>
      </c>
      <c r="G56" s="21">
        <v>0.18715623720878818</v>
      </c>
      <c r="H56" s="22">
        <v>0.18390959458556072</v>
      </c>
      <c r="M56" s="30"/>
      <c r="N56" s="64"/>
      <c r="O56" s="61" t="s">
        <v>41</v>
      </c>
      <c r="P56" s="82">
        <v>13587.764295992085</v>
      </c>
      <c r="Q56" s="82">
        <v>9488.3046971974691</v>
      </c>
      <c r="R56" s="82">
        <v>7401.5748824496122</v>
      </c>
      <c r="S56" s="82">
        <v>6404.2853327819394</v>
      </c>
      <c r="T56" s="83">
        <v>6613.585099871083</v>
      </c>
    </row>
    <row r="57" spans="1:20" x14ac:dyDescent="0.25">
      <c r="A57" s="30"/>
      <c r="B57" s="63" t="s">
        <v>190</v>
      </c>
      <c r="C57" s="61" t="s">
        <v>6</v>
      </c>
      <c r="D57" s="21">
        <v>0.33441171584293367</v>
      </c>
      <c r="E57" s="21">
        <v>0.30592740478397862</v>
      </c>
      <c r="F57" s="21">
        <v>0.28868597831139886</v>
      </c>
      <c r="G57" s="21">
        <v>0.26744291290879202</v>
      </c>
      <c r="H57" s="22">
        <v>0.35237161679158624</v>
      </c>
      <c r="M57" s="30"/>
      <c r="N57" s="63" t="s">
        <v>190</v>
      </c>
      <c r="O57" s="61" t="s">
        <v>6</v>
      </c>
      <c r="P57" s="82">
        <v>9360</v>
      </c>
      <c r="Q57" s="82">
        <v>9355</v>
      </c>
      <c r="R57" s="82">
        <v>9402</v>
      </c>
      <c r="S57" s="82">
        <v>9160</v>
      </c>
      <c r="T57" s="83">
        <v>12348</v>
      </c>
    </row>
    <row r="58" spans="1:20" x14ac:dyDescent="0.25">
      <c r="A58" s="30"/>
      <c r="B58" s="64"/>
      <c r="C58" s="61" t="s">
        <v>41</v>
      </c>
      <c r="D58" s="21">
        <v>5.6465888204902191E-2</v>
      </c>
      <c r="E58" s="21">
        <v>5.401549887161064E-2</v>
      </c>
      <c r="F58" s="21">
        <v>3.5276114450250015E-2</v>
      </c>
      <c r="G58" s="21">
        <v>3.12178818870157E-2</v>
      </c>
      <c r="H58" s="22">
        <v>4.066913964519616E-2</v>
      </c>
      <c r="M58" s="30"/>
      <c r="N58" s="64"/>
      <c r="O58" s="61" t="s">
        <v>41</v>
      </c>
      <c r="P58" s="82">
        <v>1588.2050701706683</v>
      </c>
      <c r="Q58" s="82">
        <v>1645.3703778800871</v>
      </c>
      <c r="R58" s="82">
        <v>1152.4860165407035</v>
      </c>
      <c r="S58" s="82">
        <v>1068.7173115315293</v>
      </c>
      <c r="T58" s="83">
        <v>1417.8533914110199</v>
      </c>
    </row>
    <row r="59" spans="1:20" x14ac:dyDescent="0.25">
      <c r="A59" s="30"/>
      <c r="B59" s="63" t="s">
        <v>191</v>
      </c>
      <c r="C59" s="61" t="s">
        <v>6</v>
      </c>
      <c r="D59" s="21">
        <v>1.0446078790401385</v>
      </c>
      <c r="E59" s="21">
        <v>1.1465001479766443</v>
      </c>
      <c r="F59" s="21">
        <v>1.2250577709708779</v>
      </c>
      <c r="G59" s="21">
        <v>1.31645562228652</v>
      </c>
      <c r="H59" s="22">
        <v>1.4229272698476565</v>
      </c>
      <c r="M59" s="30"/>
      <c r="N59" s="63" t="s">
        <v>191</v>
      </c>
      <c r="O59" s="61" t="s">
        <v>6</v>
      </c>
      <c r="P59" s="82">
        <v>29238</v>
      </c>
      <c r="Q59" s="82">
        <v>35059</v>
      </c>
      <c r="R59" s="82">
        <v>39898</v>
      </c>
      <c r="S59" s="82">
        <v>45089</v>
      </c>
      <c r="T59" s="83">
        <v>49863</v>
      </c>
    </row>
    <row r="60" spans="1:20" x14ac:dyDescent="0.25">
      <c r="A60" s="30"/>
      <c r="B60" s="64"/>
      <c r="C60" s="61" t="s">
        <v>41</v>
      </c>
      <c r="D60" s="21">
        <v>8.9654919452700543E-2</v>
      </c>
      <c r="E60" s="21">
        <v>0.10012946869180127</v>
      </c>
      <c r="F60" s="21">
        <v>7.7792789444694754E-2</v>
      </c>
      <c r="G60" s="21">
        <v>9.207321770270735E-2</v>
      </c>
      <c r="H60" s="22">
        <v>8.4241212146193095E-2</v>
      </c>
      <c r="M60" s="30"/>
      <c r="N60" s="64"/>
      <c r="O60" s="61" t="s">
        <v>41</v>
      </c>
      <c r="P60" s="82">
        <v>2452.5408201555556</v>
      </c>
      <c r="Q60" s="82">
        <v>3034.0056738187186</v>
      </c>
      <c r="R60" s="82">
        <v>2529.6250009689634</v>
      </c>
      <c r="S60" s="82">
        <v>3207.6595352529826</v>
      </c>
      <c r="T60" s="83">
        <v>2910.0550028300918</v>
      </c>
    </row>
    <row r="61" spans="1:20" x14ac:dyDescent="0.25">
      <c r="A61" s="30"/>
      <c r="B61" s="63" t="s">
        <v>192</v>
      </c>
      <c r="C61" s="61" t="s">
        <v>6</v>
      </c>
      <c r="D61" s="21">
        <v>24.376220325872787</v>
      </c>
      <c r="E61" s="21">
        <v>22.021998649406541</v>
      </c>
      <c r="F61" s="21">
        <v>22.482103741495553</v>
      </c>
      <c r="G61" s="21">
        <v>22.497905127838298</v>
      </c>
      <c r="H61" s="22">
        <v>20.282998811444944</v>
      </c>
      <c r="M61" s="30"/>
      <c r="N61" s="63" t="s">
        <v>192</v>
      </c>
      <c r="O61" s="61" t="s">
        <v>6</v>
      </c>
      <c r="P61" s="82">
        <v>682277</v>
      </c>
      <c r="Q61" s="82">
        <v>673414</v>
      </c>
      <c r="R61" s="82">
        <v>732203</v>
      </c>
      <c r="S61" s="82">
        <v>770560</v>
      </c>
      <c r="T61" s="83">
        <v>710768</v>
      </c>
    </row>
    <row r="62" spans="1:20" x14ac:dyDescent="0.25">
      <c r="A62" s="30"/>
      <c r="B62" s="64"/>
      <c r="C62" s="61" t="s">
        <v>41</v>
      </c>
      <c r="D62" s="21">
        <v>0.49395979736516188</v>
      </c>
      <c r="E62" s="21">
        <v>0.44135485112983786</v>
      </c>
      <c r="F62" s="21">
        <v>0.30962062613744468</v>
      </c>
      <c r="G62" s="21">
        <v>0.33699587779970563</v>
      </c>
      <c r="H62" s="22">
        <v>0.3887068462631223</v>
      </c>
      <c r="M62" s="30"/>
      <c r="N62" s="64"/>
      <c r="O62" s="61" t="s">
        <v>41</v>
      </c>
      <c r="P62" s="82">
        <v>25413.532595395078</v>
      </c>
      <c r="Q62" s="82">
        <v>18915.194181309827</v>
      </c>
      <c r="R62" s="82">
        <v>13269.085684048638</v>
      </c>
      <c r="S62" s="82">
        <v>16520.148580984067</v>
      </c>
      <c r="T62" s="83">
        <v>15817.488002905164</v>
      </c>
    </row>
    <row r="63" spans="1:20" x14ac:dyDescent="0.25">
      <c r="A63" s="30"/>
      <c r="B63" s="63" t="s">
        <v>193</v>
      </c>
      <c r="C63" s="61" t="s">
        <v>6</v>
      </c>
      <c r="D63" s="21">
        <v>5.5360144625921555</v>
      </c>
      <c r="E63" s="21">
        <v>6.5767034073870594</v>
      </c>
      <c r="F63" s="21">
        <v>6.4373718460857292</v>
      </c>
      <c r="G63" s="21">
        <v>6.9772527539904763</v>
      </c>
      <c r="H63" s="22">
        <v>6.0743581731352307</v>
      </c>
      <c r="M63" s="30"/>
      <c r="N63" s="63" t="s">
        <v>193</v>
      </c>
      <c r="O63" s="61" t="s">
        <v>6</v>
      </c>
      <c r="P63" s="82">
        <v>154950</v>
      </c>
      <c r="Q63" s="82">
        <v>201110</v>
      </c>
      <c r="R63" s="82">
        <v>209654</v>
      </c>
      <c r="S63" s="82">
        <v>238973</v>
      </c>
      <c r="T63" s="83">
        <v>212861</v>
      </c>
    </row>
    <row r="64" spans="1:20" x14ac:dyDescent="0.25">
      <c r="A64" s="30"/>
      <c r="B64" s="64"/>
      <c r="C64" s="61" t="s">
        <v>41</v>
      </c>
      <c r="D64" s="21">
        <v>0.26339314748362591</v>
      </c>
      <c r="E64" s="21">
        <v>0.37244499094829808</v>
      </c>
      <c r="F64" s="21">
        <v>0.17467826233950853</v>
      </c>
      <c r="G64" s="21">
        <v>0.22408404672464308</v>
      </c>
      <c r="H64" s="22">
        <v>0.54638758795960707</v>
      </c>
      <c r="M64" s="30"/>
      <c r="N64" s="64"/>
      <c r="O64" s="61" t="s">
        <v>41</v>
      </c>
      <c r="P64" s="82">
        <v>8497.530742928433</v>
      </c>
      <c r="Q64" s="82">
        <v>12489.83185087106</v>
      </c>
      <c r="R64" s="82">
        <v>6120.0776156766697</v>
      </c>
      <c r="S64" s="82">
        <v>8875.5701344614063</v>
      </c>
      <c r="T64" s="83">
        <v>20216.922085149447</v>
      </c>
    </row>
    <row r="65" spans="1:20" x14ac:dyDescent="0.25">
      <c r="A65" s="30"/>
      <c r="B65" s="63" t="s">
        <v>200</v>
      </c>
      <c r="C65" s="61" t="s">
        <v>6</v>
      </c>
      <c r="D65" s="21">
        <v>3.4656629551491722</v>
      </c>
      <c r="E65" s="21">
        <v>3.494570646993131</v>
      </c>
      <c r="F65" s="21">
        <v>3.2521847958718091</v>
      </c>
      <c r="G65" s="21">
        <v>2.9417844515230525</v>
      </c>
      <c r="H65" s="22">
        <v>2.779820532466958</v>
      </c>
      <c r="M65" s="30"/>
      <c r="N65" s="63" t="s">
        <v>200</v>
      </c>
      <c r="O65" s="61" t="s">
        <v>6</v>
      </c>
      <c r="P65" s="82">
        <v>97002</v>
      </c>
      <c r="Q65" s="82">
        <v>106861</v>
      </c>
      <c r="R65" s="82">
        <v>105918</v>
      </c>
      <c r="S65" s="82">
        <v>100757</v>
      </c>
      <c r="T65" s="83">
        <v>97412</v>
      </c>
    </row>
    <row r="66" spans="1:20" x14ac:dyDescent="0.25">
      <c r="A66" s="30"/>
      <c r="B66" s="64"/>
      <c r="C66" s="61" t="s">
        <v>41</v>
      </c>
      <c r="D66" s="21">
        <v>0.22909374591165618</v>
      </c>
      <c r="E66" s="21">
        <v>0.16517442285213177</v>
      </c>
      <c r="F66" s="21">
        <v>0.13262873074243775</v>
      </c>
      <c r="G66" s="21">
        <v>0.12011304453525419</v>
      </c>
      <c r="H66" s="22">
        <v>0.12749830656896885</v>
      </c>
      <c r="M66" s="30"/>
      <c r="N66" s="64"/>
      <c r="O66" s="61" t="s">
        <v>41</v>
      </c>
      <c r="P66" s="82">
        <v>7056.9780744290474</v>
      </c>
      <c r="Q66" s="82">
        <v>5298.620866074124</v>
      </c>
      <c r="R66" s="82">
        <v>4632.012456434104</v>
      </c>
      <c r="S66" s="82">
        <v>4472.3594317228253</v>
      </c>
      <c r="T66" s="83">
        <v>4520.3231330569988</v>
      </c>
    </row>
    <row r="67" spans="1:20" x14ac:dyDescent="0.25">
      <c r="A67" s="30"/>
      <c r="B67" s="63" t="s">
        <v>194</v>
      </c>
      <c r="C67" s="61" t="s">
        <v>6</v>
      </c>
      <c r="D67" s="21">
        <v>2.1712466661545688</v>
      </c>
      <c r="E67" s="21">
        <v>2.2066015569432116</v>
      </c>
      <c r="F67" s="21">
        <v>2.4405049578945883</v>
      </c>
      <c r="G67" s="21">
        <v>2.0934415173005783</v>
      </c>
      <c r="H67" s="22">
        <v>2.2633912201024184</v>
      </c>
      <c r="M67" s="30"/>
      <c r="N67" s="63" t="s">
        <v>194</v>
      </c>
      <c r="O67" s="61" t="s">
        <v>6</v>
      </c>
      <c r="P67" s="82">
        <v>60772</v>
      </c>
      <c r="Q67" s="82">
        <v>67476</v>
      </c>
      <c r="R67" s="82">
        <v>79483</v>
      </c>
      <c r="S67" s="82">
        <v>71701</v>
      </c>
      <c r="T67" s="83">
        <v>79315</v>
      </c>
    </row>
    <row r="68" spans="1:20" x14ac:dyDescent="0.25">
      <c r="A68" s="30"/>
      <c r="B68" s="64"/>
      <c r="C68" s="61" t="s">
        <v>41</v>
      </c>
      <c r="D68" s="21">
        <v>0.19206286938243836</v>
      </c>
      <c r="E68" s="21">
        <v>0.18584348361691702</v>
      </c>
      <c r="F68" s="21">
        <v>0.12272513393754331</v>
      </c>
      <c r="G68" s="21">
        <v>0.11442484672246742</v>
      </c>
      <c r="H68" s="22">
        <v>0.12788338526742887</v>
      </c>
      <c r="M68" s="30"/>
      <c r="N68" s="64"/>
      <c r="O68" s="61" t="s">
        <v>41</v>
      </c>
      <c r="P68" s="82">
        <v>5537.2003739940792</v>
      </c>
      <c r="Q68" s="82">
        <v>6043.8272078593</v>
      </c>
      <c r="R68" s="82">
        <v>4113.0414008387397</v>
      </c>
      <c r="S68" s="82">
        <v>4053.4707465012411</v>
      </c>
      <c r="T68" s="83">
        <v>4551.151407735324</v>
      </c>
    </row>
    <row r="69" spans="1:20" x14ac:dyDescent="0.25">
      <c r="A69" s="30"/>
      <c r="B69" s="63" t="s">
        <v>201</v>
      </c>
      <c r="C69" s="61" t="s">
        <v>6</v>
      </c>
      <c r="D69" s="21">
        <v>6.5919123098167347</v>
      </c>
      <c r="E69" s="21">
        <v>6.8252387656295221</v>
      </c>
      <c r="F69" s="21">
        <v>6.9277879751635494</v>
      </c>
      <c r="G69" s="21">
        <v>7.1052808296569667</v>
      </c>
      <c r="H69" s="22">
        <v>8.9449255262530833</v>
      </c>
      <c r="M69" s="30"/>
      <c r="N69" s="63" t="s">
        <v>201</v>
      </c>
      <c r="O69" s="61" t="s">
        <v>6</v>
      </c>
      <c r="P69" s="82">
        <v>184504</v>
      </c>
      <c r="Q69" s="82">
        <v>208710</v>
      </c>
      <c r="R69" s="82">
        <v>225626</v>
      </c>
      <c r="S69" s="82">
        <v>243358</v>
      </c>
      <c r="T69" s="83">
        <v>313453</v>
      </c>
    </row>
    <row r="70" spans="1:20" x14ac:dyDescent="0.25">
      <c r="A70" s="30"/>
      <c r="B70" s="64"/>
      <c r="C70" s="61" t="s">
        <v>41</v>
      </c>
      <c r="D70" s="21">
        <v>0.34660198259169195</v>
      </c>
      <c r="E70" s="21">
        <v>0.34873470435327991</v>
      </c>
      <c r="F70" s="21">
        <v>0.29687000337856456</v>
      </c>
      <c r="G70" s="21">
        <v>0.22562777987351568</v>
      </c>
      <c r="H70" s="22">
        <v>0.23486652998614249</v>
      </c>
      <c r="M70" s="30"/>
      <c r="N70" s="64"/>
      <c r="O70" s="61" t="s">
        <v>41</v>
      </c>
      <c r="P70" s="82">
        <v>10699.01288653775</v>
      </c>
      <c r="Q70" s="82">
        <v>11470.673829822475</v>
      </c>
      <c r="R70" s="82">
        <v>10525.963819482997</v>
      </c>
      <c r="S70" s="82">
        <v>8851.3207973567241</v>
      </c>
      <c r="T70" s="83">
        <v>9347.5061990546365</v>
      </c>
    </row>
    <row r="71" spans="1:20" x14ac:dyDescent="0.25">
      <c r="A71" s="30"/>
      <c r="B71" s="63" t="s">
        <v>195</v>
      </c>
      <c r="C71" s="61" t="s">
        <v>6</v>
      </c>
      <c r="D71" s="21">
        <v>4.1746086471867079</v>
      </c>
      <c r="E71" s="21">
        <v>4.4515625843098974</v>
      </c>
      <c r="F71" s="21">
        <v>5.0422098079541247</v>
      </c>
      <c r="G71" s="21">
        <v>4.8530377836106542</v>
      </c>
      <c r="H71" s="22">
        <v>4.8996434334830088</v>
      </c>
      <c r="M71" s="30"/>
      <c r="N71" s="63" t="s">
        <v>195</v>
      </c>
      <c r="O71" s="61" t="s">
        <v>6</v>
      </c>
      <c r="P71" s="82">
        <v>116845</v>
      </c>
      <c r="Q71" s="82">
        <v>136125</v>
      </c>
      <c r="R71" s="82">
        <v>164216</v>
      </c>
      <c r="S71" s="82">
        <v>166218</v>
      </c>
      <c r="T71" s="83">
        <v>171696</v>
      </c>
    </row>
    <row r="72" spans="1:20" x14ac:dyDescent="0.25">
      <c r="A72" s="30"/>
      <c r="B72" s="64"/>
      <c r="C72" s="61" t="s">
        <v>41</v>
      </c>
      <c r="D72" s="21">
        <v>0.26709085306635244</v>
      </c>
      <c r="E72" s="21">
        <v>0.25844032798954913</v>
      </c>
      <c r="F72" s="21">
        <v>0.1483456040491973</v>
      </c>
      <c r="G72" s="21">
        <v>0.13907649967076227</v>
      </c>
      <c r="H72" s="22">
        <v>0.16917100902336435</v>
      </c>
      <c r="M72" s="30"/>
      <c r="N72" s="64"/>
      <c r="O72" s="61" t="s">
        <v>41</v>
      </c>
      <c r="P72" s="82">
        <v>7644.2265914225909</v>
      </c>
      <c r="Q72" s="82">
        <v>8674.9301617453712</v>
      </c>
      <c r="R72" s="82">
        <v>5209.1581008066114</v>
      </c>
      <c r="S72" s="82">
        <v>4910.7646962932477</v>
      </c>
      <c r="T72" s="83">
        <v>6326.9884267317302</v>
      </c>
    </row>
    <row r="73" spans="1:20" x14ac:dyDescent="0.25">
      <c r="A73" s="30"/>
      <c r="B73" s="63" t="s">
        <v>196</v>
      </c>
      <c r="C73" s="61" t="s">
        <v>6</v>
      </c>
      <c r="D73" s="21">
        <v>12.02074353015154</v>
      </c>
      <c r="E73" s="21">
        <v>12.891300117890786</v>
      </c>
      <c r="F73" s="21">
        <v>13.656179359904396</v>
      </c>
      <c r="G73" s="21">
        <v>12.548123666070079</v>
      </c>
      <c r="H73" s="22">
        <v>12.527912494952565</v>
      </c>
      <c r="M73" s="30"/>
      <c r="N73" s="63" t="s">
        <v>196</v>
      </c>
      <c r="O73" s="61" t="s">
        <v>6</v>
      </c>
      <c r="P73" s="82">
        <v>336454</v>
      </c>
      <c r="Q73" s="82">
        <v>394205</v>
      </c>
      <c r="R73" s="82">
        <v>444758</v>
      </c>
      <c r="S73" s="82">
        <v>429777</v>
      </c>
      <c r="T73" s="83">
        <v>439010</v>
      </c>
    </row>
    <row r="74" spans="1:20" x14ac:dyDescent="0.25">
      <c r="A74" s="30"/>
      <c r="B74" s="64"/>
      <c r="C74" s="61" t="s">
        <v>41</v>
      </c>
      <c r="D74" s="21">
        <v>0.38181745436644432</v>
      </c>
      <c r="E74" s="21">
        <v>0.35723844250430986</v>
      </c>
      <c r="F74" s="21">
        <v>0.25095010158769032</v>
      </c>
      <c r="G74" s="21">
        <v>0.2239815376233337</v>
      </c>
      <c r="H74" s="22">
        <v>0.27480426149821791</v>
      </c>
      <c r="M74" s="30"/>
      <c r="N74" s="64"/>
      <c r="O74" s="61" t="s">
        <v>41</v>
      </c>
      <c r="P74" s="82">
        <v>12551.435768570031</v>
      </c>
      <c r="Q74" s="82">
        <v>12625.581147148408</v>
      </c>
      <c r="R74" s="82">
        <v>9496.7981068445606</v>
      </c>
      <c r="S74" s="82">
        <v>8768.0124360481277</v>
      </c>
      <c r="T74" s="83">
        <v>10807.878009802891</v>
      </c>
    </row>
    <row r="75" spans="1:20" x14ac:dyDescent="0.25">
      <c r="A75" s="30"/>
      <c r="B75" s="63" t="s">
        <v>197</v>
      </c>
      <c r="C75" s="61" t="s">
        <v>6</v>
      </c>
      <c r="D75" s="21">
        <v>8.1541795212124573</v>
      </c>
      <c r="E75" s="21">
        <v>9.3716797229484801</v>
      </c>
      <c r="F75" s="21">
        <v>8.9910851853921567</v>
      </c>
      <c r="G75" s="21">
        <v>9.5405003751791959</v>
      </c>
      <c r="H75" s="22">
        <v>10.940328258074826</v>
      </c>
      <c r="M75" s="30"/>
      <c r="N75" s="63" t="s">
        <v>197</v>
      </c>
      <c r="O75" s="61" t="s">
        <v>6</v>
      </c>
      <c r="P75" s="82">
        <v>228231</v>
      </c>
      <c r="Q75" s="82">
        <v>286578</v>
      </c>
      <c r="R75" s="82">
        <v>292824</v>
      </c>
      <c r="S75" s="82">
        <v>326765</v>
      </c>
      <c r="T75" s="83">
        <v>383377</v>
      </c>
    </row>
    <row r="76" spans="1:20" x14ac:dyDescent="0.25">
      <c r="A76" s="30"/>
      <c r="B76" s="64"/>
      <c r="C76" s="61" t="s">
        <v>41</v>
      </c>
      <c r="D76" s="21">
        <v>0.34511229906717616</v>
      </c>
      <c r="E76" s="21">
        <v>0.34611310264296713</v>
      </c>
      <c r="F76" s="21">
        <v>0.30686565194797755</v>
      </c>
      <c r="G76" s="21">
        <v>0.22395026186580325</v>
      </c>
      <c r="H76" s="22">
        <v>0.25554041967828856</v>
      </c>
      <c r="M76" s="30"/>
      <c r="N76" s="64"/>
      <c r="O76" s="61" t="s">
        <v>41</v>
      </c>
      <c r="P76" s="82">
        <v>12324.400979189375</v>
      </c>
      <c r="Q76" s="82">
        <v>12845.240823159431</v>
      </c>
      <c r="R76" s="82">
        <v>10900.930150322136</v>
      </c>
      <c r="S76" s="82">
        <v>8738.6700069906019</v>
      </c>
      <c r="T76" s="83">
        <v>10293.03578479014</v>
      </c>
    </row>
    <row r="77" spans="1:20" x14ac:dyDescent="0.25">
      <c r="A77" s="30"/>
      <c r="B77" s="63" t="s">
        <v>202</v>
      </c>
      <c r="C77" s="61" t="s">
        <v>6</v>
      </c>
      <c r="D77" s="21">
        <v>4.0783223678921878</v>
      </c>
      <c r="E77" s="21">
        <v>3.552551329909432</v>
      </c>
      <c r="F77" s="21">
        <v>3.7292443624559612</v>
      </c>
      <c r="G77" s="21">
        <v>4.6911413914622644</v>
      </c>
      <c r="H77" s="22">
        <v>3.7040683397755014</v>
      </c>
      <c r="M77" s="30"/>
      <c r="N77" s="63" t="s">
        <v>202</v>
      </c>
      <c r="O77" s="61" t="s">
        <v>6</v>
      </c>
      <c r="P77" s="82">
        <v>114150</v>
      </c>
      <c r="Q77" s="82">
        <v>108634</v>
      </c>
      <c r="R77" s="82">
        <v>121455</v>
      </c>
      <c r="S77" s="82">
        <v>160673</v>
      </c>
      <c r="T77" s="83">
        <v>129800</v>
      </c>
    </row>
    <row r="78" spans="1:20" x14ac:dyDescent="0.25">
      <c r="A78" s="30"/>
      <c r="B78" s="64"/>
      <c r="C78" s="61" t="s">
        <v>41</v>
      </c>
      <c r="D78" s="21">
        <v>0.27130374383904093</v>
      </c>
      <c r="E78" s="21">
        <v>0.15910719165612261</v>
      </c>
      <c r="F78" s="21">
        <v>0.13145205528498102</v>
      </c>
      <c r="G78" s="21">
        <v>0.21548189458624575</v>
      </c>
      <c r="H78" s="22">
        <v>0.15559339315874773</v>
      </c>
      <c r="M78" s="30"/>
      <c r="N78" s="64"/>
      <c r="O78" s="61" t="s">
        <v>41</v>
      </c>
      <c r="P78" s="82">
        <v>8018.4352497258496</v>
      </c>
      <c r="Q78" s="82">
        <v>5118.5409253289672</v>
      </c>
      <c r="R78" s="82">
        <v>4509.0828515357389</v>
      </c>
      <c r="S78" s="82">
        <v>7846.0193676191921</v>
      </c>
      <c r="T78" s="83">
        <v>5703.1799100813132</v>
      </c>
    </row>
    <row r="79" spans="1:20" x14ac:dyDescent="0.25">
      <c r="A79" s="30"/>
      <c r="B79" s="63" t="s">
        <v>198</v>
      </c>
      <c r="C79" s="61" t="s">
        <v>6</v>
      </c>
      <c r="D79" s="21">
        <v>14.314965102922708</v>
      </c>
      <c r="E79" s="21">
        <v>12.447370185240597</v>
      </c>
      <c r="F79" s="21">
        <v>12.171390181729082</v>
      </c>
      <c r="G79" s="21">
        <v>11.894552748443079</v>
      </c>
      <c r="H79" s="22">
        <v>8.1758034161326716</v>
      </c>
      <c r="M79" s="30"/>
      <c r="N79" s="63" t="s">
        <v>198</v>
      </c>
      <c r="O79" s="61" t="s">
        <v>6</v>
      </c>
      <c r="P79" s="82">
        <v>400668</v>
      </c>
      <c r="Q79" s="82">
        <v>380630</v>
      </c>
      <c r="R79" s="82">
        <v>396401</v>
      </c>
      <c r="S79" s="82">
        <v>407392</v>
      </c>
      <c r="T79" s="83">
        <v>286501</v>
      </c>
    </row>
    <row r="80" spans="1:20" x14ac:dyDescent="0.25">
      <c r="A80" s="30"/>
      <c r="B80" s="64"/>
      <c r="C80" s="61" t="s">
        <v>41</v>
      </c>
      <c r="D80" s="21">
        <v>0.44877572193538345</v>
      </c>
      <c r="E80" s="21">
        <v>0.33900855741202773</v>
      </c>
      <c r="F80" s="21">
        <v>0.2532185985200891</v>
      </c>
      <c r="G80" s="21">
        <v>0.28026263453466577</v>
      </c>
      <c r="H80" s="22">
        <v>0.21892245182396877</v>
      </c>
      <c r="M80" s="30"/>
      <c r="N80" s="64"/>
      <c r="O80" s="61" t="s">
        <v>41</v>
      </c>
      <c r="P80" s="82">
        <v>17785.879216591191</v>
      </c>
      <c r="Q80" s="82">
        <v>13214.79225348219</v>
      </c>
      <c r="R80" s="82">
        <v>8909.7671934691534</v>
      </c>
      <c r="S80" s="82">
        <v>11190.163187904946</v>
      </c>
      <c r="T80" s="83">
        <v>8092.0260562292724</v>
      </c>
    </row>
    <row r="81" spans="1:22" x14ac:dyDescent="0.25">
      <c r="A81" s="30"/>
      <c r="B81" s="63" t="s">
        <v>203</v>
      </c>
      <c r="C81" s="61" t="s">
        <v>6</v>
      </c>
      <c r="D81" s="21">
        <v>4.5124144990344575E-2</v>
      </c>
      <c r="E81" s="21">
        <v>0.13999735113631345</v>
      </c>
      <c r="F81" s="21">
        <v>3.0397693951104542E-2</v>
      </c>
      <c r="G81" s="21">
        <v>1.5883072557028699E-2</v>
      </c>
      <c r="H81" s="22">
        <v>1.7207651840405451E-2</v>
      </c>
      <c r="M81" s="30"/>
      <c r="N81" s="63" t="s">
        <v>203</v>
      </c>
      <c r="O81" s="61" t="s">
        <v>6</v>
      </c>
      <c r="P81" s="82">
        <v>1263</v>
      </c>
      <c r="Q81" s="82">
        <v>4281</v>
      </c>
      <c r="R81" s="82">
        <v>990</v>
      </c>
      <c r="S81" s="82">
        <v>544</v>
      </c>
      <c r="T81" s="83">
        <v>603</v>
      </c>
    </row>
    <row r="82" spans="1:22" x14ac:dyDescent="0.25">
      <c r="A82" s="30"/>
      <c r="B82" s="64"/>
      <c r="C82" s="61" t="s">
        <v>41</v>
      </c>
      <c r="D82" s="21">
        <v>1.5345761907847782E-2</v>
      </c>
      <c r="E82" s="21">
        <v>5.7838713693457618E-2</v>
      </c>
      <c r="F82" s="21">
        <v>1.2204238540235718E-2</v>
      </c>
      <c r="G82" s="21">
        <v>7.1867711970143916E-3</v>
      </c>
      <c r="H82" s="22">
        <v>9.3652246479010975E-3</v>
      </c>
      <c r="M82" s="30"/>
      <c r="N82" s="64"/>
      <c r="O82" s="61" t="s">
        <v>41</v>
      </c>
      <c r="P82" s="82">
        <v>434.94114544384053</v>
      </c>
      <c r="Q82" s="82">
        <v>1795.8288641122654</v>
      </c>
      <c r="R82" s="82">
        <v>398.1109298926616</v>
      </c>
      <c r="S82" s="82">
        <v>245.42615997484876</v>
      </c>
      <c r="T82" s="83">
        <v>328.42502949683961</v>
      </c>
    </row>
    <row r="83" spans="1:22" x14ac:dyDescent="0.25">
      <c r="A83" s="30"/>
      <c r="B83" s="63" t="s">
        <v>174</v>
      </c>
      <c r="C83" s="61" t="s">
        <v>6</v>
      </c>
      <c r="D83" s="21">
        <v>4.3373485366807851E-2</v>
      </c>
      <c r="E83" s="21">
        <v>0.67866503810602974</v>
      </c>
      <c r="F83" s="21">
        <v>9.8070943919018091E-2</v>
      </c>
      <c r="G83" s="21">
        <v>0.87170039386516329</v>
      </c>
      <c r="H83" s="22">
        <v>0.37457319744139622</v>
      </c>
      <c r="M83" s="30"/>
      <c r="N83" s="63" t="s">
        <v>174</v>
      </c>
      <c r="O83" s="61" t="s">
        <v>6</v>
      </c>
      <c r="P83" s="82">
        <v>1214</v>
      </c>
      <c r="Q83" s="82">
        <v>20753</v>
      </c>
      <c r="R83" s="82">
        <v>3194</v>
      </c>
      <c r="S83" s="82">
        <v>29856</v>
      </c>
      <c r="T83" s="83">
        <v>13126</v>
      </c>
    </row>
    <row r="84" spans="1:22" x14ac:dyDescent="0.25">
      <c r="A84" s="30"/>
      <c r="B84" s="64"/>
      <c r="C84" s="61" t="s">
        <v>41</v>
      </c>
      <c r="D84" s="21">
        <v>1.9888690193171778E-2</v>
      </c>
      <c r="E84" s="21">
        <v>6.1083099626478274E-2</v>
      </c>
      <c r="F84" s="21">
        <v>1.6676327111085389E-2</v>
      </c>
      <c r="G84" s="21">
        <v>6.1056179221124184E-2</v>
      </c>
      <c r="H84" s="22">
        <v>4.4543409598264805E-2</v>
      </c>
      <c r="M84" s="30"/>
      <c r="N84" s="64"/>
      <c r="O84" s="61" t="s">
        <v>41</v>
      </c>
      <c r="P84" s="82">
        <v>559.77185202168641</v>
      </c>
      <c r="Q84" s="82">
        <v>1859.5904203804978</v>
      </c>
      <c r="R84" s="82">
        <v>541.94879931802643</v>
      </c>
      <c r="S84" s="82">
        <v>2075.531782107053</v>
      </c>
      <c r="T84" s="83">
        <v>1562.9447855484048</v>
      </c>
    </row>
    <row r="85" spans="1:22" x14ac:dyDescent="0.25">
      <c r="A85" s="30"/>
      <c r="B85" s="63" t="s">
        <v>199</v>
      </c>
      <c r="C85" s="61" t="s">
        <v>6</v>
      </c>
      <c r="D85" s="21">
        <v>0</v>
      </c>
      <c r="E85" s="21">
        <v>0</v>
      </c>
      <c r="F85" s="21">
        <v>0</v>
      </c>
      <c r="G85" s="21">
        <v>0</v>
      </c>
      <c r="H85" s="22">
        <v>5.2583216689424717</v>
      </c>
      <c r="M85" s="30"/>
      <c r="N85" s="63" t="s">
        <v>199</v>
      </c>
      <c r="O85" s="61" t="s">
        <v>6</v>
      </c>
      <c r="P85" s="82">
        <v>0</v>
      </c>
      <c r="Q85" s="82">
        <v>0</v>
      </c>
      <c r="R85" s="82">
        <v>0</v>
      </c>
      <c r="S85" s="82">
        <v>0</v>
      </c>
      <c r="T85" s="83">
        <v>184265</v>
      </c>
    </row>
    <row r="86" spans="1:22" x14ac:dyDescent="0.25">
      <c r="A86" s="30"/>
      <c r="B86" s="62"/>
      <c r="C86" s="61" t="s">
        <v>41</v>
      </c>
      <c r="D86" s="21">
        <v>0</v>
      </c>
      <c r="E86" s="21">
        <v>0</v>
      </c>
      <c r="F86" s="21">
        <v>0</v>
      </c>
      <c r="G86" s="21">
        <v>0</v>
      </c>
      <c r="H86" s="22">
        <v>0.17092308068662487</v>
      </c>
      <c r="M86" s="30"/>
      <c r="N86" s="62"/>
      <c r="O86" s="61" t="s">
        <v>41</v>
      </c>
      <c r="P86" s="82">
        <v>0</v>
      </c>
      <c r="Q86" s="82">
        <v>0</v>
      </c>
      <c r="R86" s="82">
        <v>0</v>
      </c>
      <c r="S86" s="82">
        <v>0</v>
      </c>
      <c r="T86" s="83">
        <v>6215.8117317482665</v>
      </c>
    </row>
    <row r="87" spans="1:22" x14ac:dyDescent="0.25">
      <c r="A87" s="30"/>
      <c r="B87" s="64" t="s">
        <v>20</v>
      </c>
      <c r="C87" s="61" t="s">
        <v>6</v>
      </c>
      <c r="D87" s="21">
        <v>100</v>
      </c>
      <c r="E87" s="21">
        <v>100</v>
      </c>
      <c r="F87" s="21">
        <v>100</v>
      </c>
      <c r="G87" s="21">
        <v>100</v>
      </c>
      <c r="H87" s="22">
        <v>100</v>
      </c>
      <c r="M87" s="30"/>
      <c r="N87" s="64" t="s">
        <v>20</v>
      </c>
      <c r="O87" s="61" t="s">
        <v>6</v>
      </c>
      <c r="P87" s="82">
        <v>2798945</v>
      </c>
      <c r="Q87" s="82">
        <v>3057915</v>
      </c>
      <c r="R87" s="82">
        <v>3256826</v>
      </c>
      <c r="S87" s="82">
        <v>3425030</v>
      </c>
      <c r="T87" s="83">
        <v>3504255</v>
      </c>
    </row>
    <row r="88" spans="1:22" x14ac:dyDescent="0.25">
      <c r="A88" s="30"/>
      <c r="B88" s="62"/>
      <c r="C88" s="61" t="s">
        <v>41</v>
      </c>
      <c r="D88" s="21">
        <v>0</v>
      </c>
      <c r="E88" s="21">
        <v>0</v>
      </c>
      <c r="F88" s="21">
        <v>0</v>
      </c>
      <c r="G88" s="21">
        <v>0</v>
      </c>
      <c r="H88" s="22">
        <v>0</v>
      </c>
      <c r="M88" s="30"/>
      <c r="N88" s="62"/>
      <c r="O88" s="61" t="s">
        <v>41</v>
      </c>
      <c r="P88" s="82">
        <v>77542.666499102357</v>
      </c>
      <c r="Q88" s="82">
        <v>61709.194717964521</v>
      </c>
      <c r="R88" s="82">
        <v>39653.476366891664</v>
      </c>
      <c r="S88" s="82">
        <v>45749.865045639548</v>
      </c>
      <c r="T88" s="83">
        <v>45765.596205699643</v>
      </c>
    </row>
    <row r="89" spans="1:22" x14ac:dyDescent="0.25">
      <c r="A89" s="11"/>
      <c r="B89" s="25"/>
      <c r="C89" s="25"/>
      <c r="D89" s="25"/>
      <c r="E89" s="25"/>
      <c r="F89" s="25"/>
      <c r="G89" s="25"/>
      <c r="H89" s="79"/>
      <c r="M89" s="11"/>
      <c r="N89" s="25"/>
      <c r="O89" s="25"/>
      <c r="P89" s="25"/>
      <c r="Q89" s="25"/>
      <c r="R89" s="25"/>
      <c r="S89" s="25"/>
      <c r="T89" s="79"/>
    </row>
    <row r="90" spans="1:22" x14ac:dyDescent="0.25">
      <c r="A90" s="174" t="s">
        <v>8</v>
      </c>
      <c r="B90" s="174"/>
      <c r="C90" s="174"/>
      <c r="M90" s="174" t="s">
        <v>8</v>
      </c>
      <c r="N90" s="174"/>
      <c r="O90" s="174"/>
    </row>
    <row r="91" spans="1:22" ht="54.75" customHeight="1" x14ac:dyDescent="0.25">
      <c r="A91" s="178" t="s">
        <v>15</v>
      </c>
      <c r="B91" s="178"/>
      <c r="C91" s="178"/>
      <c r="D91" s="178"/>
      <c r="E91" s="178"/>
      <c r="F91" s="178"/>
      <c r="G91" s="178"/>
      <c r="H91" s="178"/>
      <c r="I91" s="6"/>
      <c r="J91" s="6"/>
      <c r="M91" s="178" t="s">
        <v>15</v>
      </c>
      <c r="N91" s="178"/>
      <c r="O91" s="178"/>
      <c r="P91" s="178"/>
      <c r="Q91" s="178"/>
      <c r="R91" s="178"/>
      <c r="S91" s="178"/>
      <c r="T91" s="178"/>
      <c r="U91" s="6"/>
      <c r="V91" s="6"/>
    </row>
    <row r="92" spans="1:22" ht="65.25" customHeight="1" x14ac:dyDescent="0.25">
      <c r="A92" s="178" t="s">
        <v>16</v>
      </c>
      <c r="B92" s="178"/>
      <c r="C92" s="178"/>
      <c r="D92" s="178"/>
      <c r="E92" s="178"/>
      <c r="F92" s="178"/>
      <c r="G92" s="178"/>
      <c r="H92" s="178"/>
      <c r="I92" s="178"/>
      <c r="J92" s="178"/>
      <c r="M92" s="178" t="s">
        <v>16</v>
      </c>
      <c r="N92" s="178"/>
      <c r="O92" s="178"/>
      <c r="P92" s="178"/>
      <c r="Q92" s="178"/>
      <c r="R92" s="178"/>
      <c r="S92" s="178"/>
      <c r="T92" s="178"/>
      <c r="U92" s="178"/>
      <c r="V92" s="178"/>
    </row>
    <row r="93" spans="1:22" x14ac:dyDescent="0.25">
      <c r="A93" s="178" t="s">
        <v>204</v>
      </c>
      <c r="B93" s="178"/>
      <c r="C93" s="178"/>
      <c r="D93" s="178"/>
      <c r="E93" s="178"/>
      <c r="F93" s="178"/>
      <c r="G93" s="178"/>
      <c r="H93" s="178"/>
      <c r="I93" s="178"/>
      <c r="J93" s="178"/>
      <c r="M93" s="178" t="s">
        <v>204</v>
      </c>
      <c r="N93" s="178"/>
      <c r="O93" s="178"/>
      <c r="P93" s="178"/>
      <c r="Q93" s="178"/>
      <c r="R93" s="178"/>
      <c r="S93" s="178"/>
      <c r="T93" s="178"/>
      <c r="U93" s="178"/>
      <c r="V93" s="178"/>
    </row>
    <row r="94" spans="1:22" x14ac:dyDescent="0.25">
      <c r="A94" s="172" t="s">
        <v>11</v>
      </c>
      <c r="B94" s="172"/>
      <c r="C94" s="172"/>
      <c r="D94" s="172"/>
      <c r="E94" s="172"/>
      <c r="F94" s="172"/>
      <c r="G94" s="172"/>
      <c r="H94" s="172"/>
      <c r="I94" s="172"/>
      <c r="J94" s="172"/>
      <c r="M94" s="172" t="s">
        <v>11</v>
      </c>
      <c r="N94" s="172"/>
      <c r="O94" s="172"/>
      <c r="P94" s="172"/>
      <c r="Q94" s="172"/>
      <c r="R94" s="172"/>
      <c r="S94" s="172"/>
      <c r="T94" s="172"/>
      <c r="U94" s="172"/>
      <c r="V94" s="172"/>
    </row>
  </sheetData>
  <mergeCells count="14">
    <mergeCell ref="A94:J94"/>
    <mergeCell ref="M94:V94"/>
    <mergeCell ref="A90:C90"/>
    <mergeCell ref="M90:O90"/>
    <mergeCell ref="A91:H91"/>
    <mergeCell ref="M91:T91"/>
    <mergeCell ref="A92:H92"/>
    <mergeCell ref="I92:J92"/>
    <mergeCell ref="M92:T92"/>
    <mergeCell ref="U92:V92"/>
    <mergeCell ref="A93:H93"/>
    <mergeCell ref="I93:J93"/>
    <mergeCell ref="M93:T93"/>
    <mergeCell ref="U93:V93"/>
  </mergeCells>
  <hyperlinks>
    <hyperlink ref="A1" location="Indice!A1" display="Indice" xr:uid="{30FC9F84-5D48-4ADD-8C5C-9FFA8D033C17}"/>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153C6-B418-4EC0-8CD2-B979DE7C68D7}">
  <dimension ref="A1:X91"/>
  <sheetViews>
    <sheetView workbookViewId="0"/>
  </sheetViews>
  <sheetFormatPr baseColWidth="10" defaultRowHeight="15" x14ac:dyDescent="0.25"/>
  <cols>
    <col min="1" max="1" width="35.28515625" customWidth="1"/>
    <col min="15" max="15" width="37.7109375" customWidth="1"/>
  </cols>
  <sheetData>
    <row r="1" spans="1:23" x14ac:dyDescent="0.25">
      <c r="A1" s="166" t="s">
        <v>278</v>
      </c>
    </row>
    <row r="3" spans="1:23" x14ac:dyDescent="0.25">
      <c r="A3" s="18" t="s">
        <v>273</v>
      </c>
      <c r="O3" s="18" t="s">
        <v>274</v>
      </c>
    </row>
    <row r="4" spans="1:23" x14ac:dyDescent="0.25">
      <c r="A4" s="7" t="s">
        <v>14</v>
      </c>
      <c r="O4" s="7" t="s">
        <v>17</v>
      </c>
    </row>
    <row r="6" spans="1:23" x14ac:dyDescent="0.25">
      <c r="A6" s="126"/>
      <c r="B6" s="127"/>
      <c r="C6" s="128" t="s">
        <v>0</v>
      </c>
      <c r="D6" s="128" t="s">
        <v>1</v>
      </c>
      <c r="E6" s="128" t="s">
        <v>2</v>
      </c>
      <c r="F6" s="128" t="s">
        <v>3</v>
      </c>
      <c r="G6" s="128" t="s">
        <v>4</v>
      </c>
      <c r="H6" s="128">
        <v>2017</v>
      </c>
      <c r="I6" s="129">
        <v>2020</v>
      </c>
      <c r="O6" s="126"/>
      <c r="P6" s="127"/>
      <c r="Q6" s="128" t="s">
        <v>0</v>
      </c>
      <c r="R6" s="128" t="s">
        <v>1</v>
      </c>
      <c r="S6" s="128" t="s">
        <v>2</v>
      </c>
      <c r="T6" s="128" t="s">
        <v>3</v>
      </c>
      <c r="U6" s="128" t="s">
        <v>4</v>
      </c>
      <c r="V6" s="128">
        <v>2017</v>
      </c>
      <c r="W6" s="129">
        <v>2020</v>
      </c>
    </row>
    <row r="7" spans="1:23" x14ac:dyDescent="0.25">
      <c r="A7" s="30"/>
      <c r="C7" s="125"/>
      <c r="D7" s="125"/>
      <c r="E7" s="125"/>
      <c r="F7" s="125"/>
      <c r="G7" s="125"/>
      <c r="H7" s="125"/>
      <c r="I7" s="138"/>
      <c r="O7" s="30"/>
      <c r="Q7" s="125"/>
      <c r="R7" s="125"/>
      <c r="S7" s="125"/>
      <c r="T7" s="125"/>
      <c r="U7" s="125"/>
      <c r="V7" s="125"/>
      <c r="W7" s="138"/>
    </row>
    <row r="8" spans="1:23" x14ac:dyDescent="0.25">
      <c r="A8" s="130" t="s">
        <v>175</v>
      </c>
      <c r="B8" s="61" t="s">
        <v>6</v>
      </c>
      <c r="C8" s="57">
        <v>0.37246563524909454</v>
      </c>
      <c r="D8" s="57">
        <v>0.32418287850557098</v>
      </c>
      <c r="E8" s="57">
        <v>0.31551754785229003</v>
      </c>
      <c r="F8" s="57">
        <v>0.25516096369775365</v>
      </c>
      <c r="G8" s="57">
        <v>0.39041591931148134</v>
      </c>
      <c r="H8" s="57">
        <v>0.3475588359115015</v>
      </c>
      <c r="I8" s="39">
        <v>0.29694941759758053</v>
      </c>
      <c r="O8" s="130" t="s">
        <v>175</v>
      </c>
      <c r="P8" s="61" t="s">
        <v>6</v>
      </c>
      <c r="Q8" s="44">
        <v>24502</v>
      </c>
      <c r="R8" s="44">
        <v>21051</v>
      </c>
      <c r="S8" s="44">
        <v>21815</v>
      </c>
      <c r="T8" s="44">
        <v>18570</v>
      </c>
      <c r="U8" s="44">
        <v>29461</v>
      </c>
      <c r="V8" s="44">
        <v>27376</v>
      </c>
      <c r="W8" s="40">
        <v>22756</v>
      </c>
    </row>
    <row r="9" spans="1:23" x14ac:dyDescent="0.25">
      <c r="A9" s="130"/>
      <c r="B9" s="61" t="s">
        <v>41</v>
      </c>
      <c r="C9" s="57">
        <v>4.6159267710080235E-2</v>
      </c>
      <c r="D9" s="57">
        <v>4.8744408299667003E-2</v>
      </c>
      <c r="E9" s="57">
        <v>5.0698783883221028E-2</v>
      </c>
      <c r="F9" s="57">
        <v>2.7936721180397934E-2</v>
      </c>
      <c r="G9" s="57">
        <v>4.4696895887414205E-2</v>
      </c>
      <c r="H9" s="57">
        <v>7.0995614218386821E-2</v>
      </c>
      <c r="I9" s="39">
        <v>2.8841839542615176E-2</v>
      </c>
      <c r="O9" s="130"/>
      <c r="P9" s="61" t="s">
        <v>41</v>
      </c>
      <c r="Q9" s="44">
        <v>3046.7990006692012</v>
      </c>
      <c r="R9" s="44">
        <v>3161.4300412605066</v>
      </c>
      <c r="S9" s="44">
        <v>3671.4233211815726</v>
      </c>
      <c r="T9" s="44">
        <v>2032.3730852327369</v>
      </c>
      <c r="U9" s="44">
        <v>3369.7626619570274</v>
      </c>
      <c r="V9" s="44">
        <v>5596.5581886118625</v>
      </c>
      <c r="W9" s="40">
        <v>2226.8262833080344</v>
      </c>
    </row>
    <row r="10" spans="1:23" x14ac:dyDescent="0.25">
      <c r="A10" s="130" t="s">
        <v>176</v>
      </c>
      <c r="B10" s="61" t="s">
        <v>6</v>
      </c>
      <c r="C10" s="57">
        <v>4.4764434715524093</v>
      </c>
      <c r="D10" s="57">
        <v>2.6546775519180015</v>
      </c>
      <c r="E10" s="57">
        <v>5.0813439384255537</v>
      </c>
      <c r="F10" s="57">
        <v>4.3356340873612327</v>
      </c>
      <c r="G10" s="57">
        <v>5.0570529899397769</v>
      </c>
      <c r="H10" s="57">
        <v>4.7758870139241907</v>
      </c>
      <c r="I10" s="39">
        <v>5.6085153338175484</v>
      </c>
      <c r="O10" s="130" t="s">
        <v>176</v>
      </c>
      <c r="P10" s="61" t="s">
        <v>6</v>
      </c>
      <c r="Q10" s="44">
        <v>294475</v>
      </c>
      <c r="R10" s="44">
        <v>172383</v>
      </c>
      <c r="S10" s="44">
        <v>351326</v>
      </c>
      <c r="T10" s="44">
        <v>315537</v>
      </c>
      <c r="U10" s="44">
        <v>381608</v>
      </c>
      <c r="V10" s="44">
        <v>376180</v>
      </c>
      <c r="W10" s="40">
        <v>429795</v>
      </c>
    </row>
    <row r="11" spans="1:23" x14ac:dyDescent="0.25">
      <c r="A11" s="131"/>
      <c r="B11" s="61" t="s">
        <v>41</v>
      </c>
      <c r="C11" s="57">
        <v>0.14861069226573986</v>
      </c>
      <c r="D11" s="57">
        <v>0.15066966266391743</v>
      </c>
      <c r="E11" s="57">
        <v>0.31756619491135746</v>
      </c>
      <c r="F11" s="57">
        <v>0.1603002951930026</v>
      </c>
      <c r="G11" s="57">
        <v>0.11804586002952214</v>
      </c>
      <c r="H11" s="57">
        <v>0.1486446720895285</v>
      </c>
      <c r="I11" s="39">
        <v>0.15024313564799241</v>
      </c>
      <c r="O11" s="131"/>
      <c r="P11" s="61" t="s">
        <v>41</v>
      </c>
      <c r="Q11" s="44">
        <v>10095.922094178861</v>
      </c>
      <c r="R11" s="44">
        <v>10194.429584018972</v>
      </c>
      <c r="S11" s="44">
        <v>23762.445929881476</v>
      </c>
      <c r="T11" s="44">
        <v>12920.44586076787</v>
      </c>
      <c r="U11" s="44">
        <v>9545.2102839680047</v>
      </c>
      <c r="V11" s="44">
        <v>13092.388354996834</v>
      </c>
      <c r="W11" s="40">
        <v>12369.011799177735</v>
      </c>
    </row>
    <row r="12" spans="1:23" x14ac:dyDescent="0.25">
      <c r="A12" s="130" t="s">
        <v>177</v>
      </c>
      <c r="B12" s="61" t="s">
        <v>6</v>
      </c>
      <c r="C12" s="57">
        <v>8.5679561286497705</v>
      </c>
      <c r="D12" s="57">
        <v>10.800551993306597</v>
      </c>
      <c r="E12" s="57">
        <v>11.470360948314278</v>
      </c>
      <c r="F12" s="57">
        <v>11.568574886857341</v>
      </c>
      <c r="G12" s="57">
        <v>11.733203640842799</v>
      </c>
      <c r="H12" s="57">
        <v>12.417674412935851</v>
      </c>
      <c r="I12" s="39">
        <v>17.072999499690603</v>
      </c>
      <c r="O12" s="130" t="s">
        <v>177</v>
      </c>
      <c r="P12" s="61" t="s">
        <v>6</v>
      </c>
      <c r="Q12" s="44">
        <v>563628</v>
      </c>
      <c r="R12" s="44">
        <v>701340</v>
      </c>
      <c r="S12" s="44">
        <v>793065</v>
      </c>
      <c r="T12" s="44">
        <v>841933</v>
      </c>
      <c r="U12" s="44">
        <v>885394</v>
      </c>
      <c r="V12" s="44">
        <v>978097</v>
      </c>
      <c r="W12" s="40">
        <v>1308348</v>
      </c>
    </row>
    <row r="13" spans="1:23" x14ac:dyDescent="0.25">
      <c r="A13" s="131"/>
      <c r="B13" s="61" t="s">
        <v>41</v>
      </c>
      <c r="C13" s="57">
        <v>0.31139971142449785</v>
      </c>
      <c r="D13" s="57">
        <v>0.37577354966367593</v>
      </c>
      <c r="E13" s="57">
        <v>0.42926590743249859</v>
      </c>
      <c r="F13" s="57">
        <v>0.36140882784809591</v>
      </c>
      <c r="G13" s="57">
        <v>0.3369873859010476</v>
      </c>
      <c r="H13" s="57">
        <v>0.32974302648318404</v>
      </c>
      <c r="I13" s="39">
        <v>0.33767438791220017</v>
      </c>
      <c r="O13" s="131"/>
      <c r="P13" s="61" t="s">
        <v>41</v>
      </c>
      <c r="Q13" s="44">
        <v>22328.077126814645</v>
      </c>
      <c r="R13" s="44">
        <v>26392.975426136021</v>
      </c>
      <c r="S13" s="44">
        <v>32820.871850603166</v>
      </c>
      <c r="T13" s="44">
        <v>30725.55851113475</v>
      </c>
      <c r="U13" s="44">
        <v>28540.906779812271</v>
      </c>
      <c r="V13" s="44">
        <v>29093.14748337934</v>
      </c>
      <c r="W13" s="40">
        <v>36361.757709525533</v>
      </c>
    </row>
    <row r="14" spans="1:23" x14ac:dyDescent="0.25">
      <c r="A14" s="130" t="s">
        <v>178</v>
      </c>
      <c r="B14" s="61" t="s">
        <v>6</v>
      </c>
      <c r="C14" s="57">
        <v>7.7795791481874179</v>
      </c>
      <c r="D14" s="57">
        <v>9.7455523990934392</v>
      </c>
      <c r="E14" s="57">
        <v>7.458869543220553</v>
      </c>
      <c r="F14" s="57">
        <v>8.9542398971991251</v>
      </c>
      <c r="G14" s="57">
        <v>9.4383224081987205</v>
      </c>
      <c r="H14" s="57">
        <v>10.207471397746149</v>
      </c>
      <c r="I14" s="39">
        <v>10.637538237652967</v>
      </c>
      <c r="O14" s="130" t="s">
        <v>178</v>
      </c>
      <c r="P14" s="61" t="s">
        <v>6</v>
      </c>
      <c r="Q14" s="44">
        <v>511766</v>
      </c>
      <c r="R14" s="44">
        <v>632833</v>
      </c>
      <c r="S14" s="44">
        <v>515709</v>
      </c>
      <c r="T14" s="44">
        <v>651668</v>
      </c>
      <c r="U14" s="44">
        <v>712221</v>
      </c>
      <c r="V14" s="44">
        <v>804007</v>
      </c>
      <c r="W14" s="40">
        <v>815182</v>
      </c>
    </row>
    <row r="15" spans="1:23" x14ac:dyDescent="0.25">
      <c r="A15" s="131"/>
      <c r="B15" s="61" t="s">
        <v>41</v>
      </c>
      <c r="C15" s="57">
        <v>0.2278425139386385</v>
      </c>
      <c r="D15" s="57">
        <v>0.26633150787841103</v>
      </c>
      <c r="E15" s="57">
        <v>0.22275027670616757</v>
      </c>
      <c r="F15" s="57">
        <v>0.22802486476919781</v>
      </c>
      <c r="G15" s="57">
        <v>0.15927463122256519</v>
      </c>
      <c r="H15" s="57">
        <v>0.19551741288383967</v>
      </c>
      <c r="I15" s="39">
        <v>0.20706006402767407</v>
      </c>
      <c r="O15" s="131"/>
      <c r="P15" s="61" t="s">
        <v>41</v>
      </c>
      <c r="Q15" s="44">
        <v>16420.483583887202</v>
      </c>
      <c r="R15" s="44">
        <v>19924.201402899791</v>
      </c>
      <c r="S15" s="44">
        <v>22017.090932297218</v>
      </c>
      <c r="T15" s="44">
        <v>21508.124107001928</v>
      </c>
      <c r="U15" s="44">
        <v>14631.502477706937</v>
      </c>
      <c r="V15" s="44">
        <v>19334.830538608439</v>
      </c>
      <c r="W15" s="40">
        <v>18437.090146720111</v>
      </c>
    </row>
    <row r="16" spans="1:23" x14ac:dyDescent="0.25">
      <c r="A16" s="130" t="s">
        <v>179</v>
      </c>
      <c r="B16" s="61" t="s">
        <v>6</v>
      </c>
      <c r="C16" s="57">
        <v>8.702458452569612</v>
      </c>
      <c r="D16" s="57">
        <v>7.7727815433051557</v>
      </c>
      <c r="E16" s="57">
        <v>7.9900642707003158</v>
      </c>
      <c r="F16" s="57">
        <v>9.5518276986088715</v>
      </c>
      <c r="G16" s="57">
        <v>9.374726264253308</v>
      </c>
      <c r="H16" s="57">
        <v>7.8140179355391099</v>
      </c>
      <c r="I16" s="39">
        <v>8.2504464811180824</v>
      </c>
      <c r="O16" s="130" t="s">
        <v>179</v>
      </c>
      <c r="P16" s="61" t="s">
        <v>6</v>
      </c>
      <c r="Q16" s="44">
        <v>572476</v>
      </c>
      <c r="R16" s="44">
        <v>504730</v>
      </c>
      <c r="S16" s="44">
        <v>552436</v>
      </c>
      <c r="T16" s="44">
        <v>695159</v>
      </c>
      <c r="U16" s="44">
        <v>707422</v>
      </c>
      <c r="V16" s="44">
        <v>615483</v>
      </c>
      <c r="W16" s="40">
        <v>632253</v>
      </c>
    </row>
    <row r="17" spans="1:23" x14ac:dyDescent="0.25">
      <c r="A17" s="131"/>
      <c r="B17" s="61" t="s">
        <v>41</v>
      </c>
      <c r="C17" s="57">
        <v>0.19788388208661387</v>
      </c>
      <c r="D17" s="57">
        <v>0.19147147068007689</v>
      </c>
      <c r="E17" s="57">
        <v>0.2304144515105622</v>
      </c>
      <c r="F17" s="57">
        <v>0.26948289255884655</v>
      </c>
      <c r="G17" s="57">
        <v>0.16615079625619086</v>
      </c>
      <c r="H17" s="57">
        <v>0.14421260606886349</v>
      </c>
      <c r="I17" s="39">
        <v>0.24761393246967167</v>
      </c>
      <c r="O17" s="131"/>
      <c r="P17" s="61" t="s">
        <v>41</v>
      </c>
      <c r="Q17" s="44">
        <v>14527.982185722864</v>
      </c>
      <c r="R17" s="44">
        <v>14283.502207276488</v>
      </c>
      <c r="S17" s="44">
        <v>23989.005743934995</v>
      </c>
      <c r="T17" s="44">
        <v>25578.772519569611</v>
      </c>
      <c r="U17" s="44">
        <v>16123.059477148738</v>
      </c>
      <c r="V17" s="44">
        <v>13190.400222985489</v>
      </c>
      <c r="W17" s="40">
        <v>24162.146275795341</v>
      </c>
    </row>
    <row r="18" spans="1:23" x14ac:dyDescent="0.25">
      <c r="A18" s="130" t="s">
        <v>180</v>
      </c>
      <c r="B18" s="61" t="s">
        <v>6</v>
      </c>
      <c r="C18" s="57">
        <v>15.378169974879624</v>
      </c>
      <c r="D18" s="57">
        <v>17.66150662880144</v>
      </c>
      <c r="E18" s="57">
        <v>15.261127471548097</v>
      </c>
      <c r="F18" s="57">
        <v>16.583964926565994</v>
      </c>
      <c r="G18" s="57">
        <v>16.254426982045587</v>
      </c>
      <c r="H18" s="57">
        <v>16.650576920244795</v>
      </c>
      <c r="I18" s="39">
        <v>14.19627265583385</v>
      </c>
      <c r="O18" s="130" t="s">
        <v>180</v>
      </c>
      <c r="P18" s="61" t="s">
        <v>6</v>
      </c>
      <c r="Q18" s="44">
        <v>1011626</v>
      </c>
      <c r="R18" s="44">
        <v>1146860</v>
      </c>
      <c r="S18" s="44">
        <v>1055160</v>
      </c>
      <c r="T18" s="44">
        <v>1206941</v>
      </c>
      <c r="U18" s="44">
        <v>1226568</v>
      </c>
      <c r="V18" s="44">
        <v>1311508</v>
      </c>
      <c r="W18" s="40">
        <v>1087897</v>
      </c>
    </row>
    <row r="19" spans="1:23" x14ac:dyDescent="0.25">
      <c r="A19" s="131"/>
      <c r="B19" s="61" t="s">
        <v>41</v>
      </c>
      <c r="C19" s="57">
        <v>0.23539886789377082</v>
      </c>
      <c r="D19" s="57">
        <v>0.28359887909922749</v>
      </c>
      <c r="E19" s="57">
        <v>0.32102797414069817</v>
      </c>
      <c r="F19" s="57">
        <v>0.29377646847988109</v>
      </c>
      <c r="G19" s="57">
        <v>0.20364419345685203</v>
      </c>
      <c r="H19" s="57">
        <v>0.30638613554630928</v>
      </c>
      <c r="I19" s="39">
        <v>0.248798180031164</v>
      </c>
      <c r="O19" s="131"/>
      <c r="P19" s="61" t="s">
        <v>41</v>
      </c>
      <c r="Q19" s="44">
        <v>17831.368764680719</v>
      </c>
      <c r="R19" s="44">
        <v>22237.944770281138</v>
      </c>
      <c r="S19" s="44">
        <v>38914.093014058381</v>
      </c>
      <c r="T19" s="44">
        <v>33495.169319104272</v>
      </c>
      <c r="U19" s="44">
        <v>19581.657238175347</v>
      </c>
      <c r="V19" s="44">
        <v>33307.588310546904</v>
      </c>
      <c r="W19" s="40">
        <v>26344.211152697742</v>
      </c>
    </row>
    <row r="20" spans="1:23" x14ac:dyDescent="0.25">
      <c r="A20" s="130" t="s">
        <v>181</v>
      </c>
      <c r="B20" s="61" t="s">
        <v>6</v>
      </c>
      <c r="C20" s="57">
        <v>5.383741301927162</v>
      </c>
      <c r="D20" s="57">
        <v>3.9006972603767087</v>
      </c>
      <c r="E20" s="57">
        <v>4.912209755313719</v>
      </c>
      <c r="F20" s="57">
        <v>4.7100762748532894</v>
      </c>
      <c r="G20" s="57">
        <v>4.56010458444843</v>
      </c>
      <c r="H20" s="57">
        <v>3.3342338851583135</v>
      </c>
      <c r="I20" s="39">
        <v>1.4086436865364573</v>
      </c>
      <c r="O20" s="130" t="s">
        <v>181</v>
      </c>
      <c r="P20" s="61" t="s">
        <v>6</v>
      </c>
      <c r="Q20" s="44">
        <v>354160</v>
      </c>
      <c r="R20" s="44">
        <v>253294</v>
      </c>
      <c r="S20" s="44">
        <v>339632</v>
      </c>
      <c r="T20" s="44">
        <v>342788</v>
      </c>
      <c r="U20" s="44">
        <v>344108</v>
      </c>
      <c r="V20" s="44">
        <v>262626</v>
      </c>
      <c r="W20" s="40">
        <v>107948</v>
      </c>
    </row>
    <row r="21" spans="1:23" x14ac:dyDescent="0.25">
      <c r="A21" s="131"/>
      <c r="B21" s="61" t="s">
        <v>41</v>
      </c>
      <c r="C21" s="57">
        <v>0.10532470045215381</v>
      </c>
      <c r="D21" s="57">
        <v>0.10682070060981526</v>
      </c>
      <c r="E21" s="57">
        <v>0.18922869266939649</v>
      </c>
      <c r="F21" s="57">
        <v>0.13598755279099342</v>
      </c>
      <c r="G21" s="57">
        <v>0.12194237790731288</v>
      </c>
      <c r="H21" s="57">
        <v>9.7917782834213485E-2</v>
      </c>
      <c r="I21" s="39">
        <v>5.7472672717818835E-2</v>
      </c>
      <c r="O21" s="131"/>
      <c r="P21" s="61" t="s">
        <v>41</v>
      </c>
      <c r="Q21" s="44">
        <v>6628.8477527903933</v>
      </c>
      <c r="R21" s="44">
        <v>7239.9651701032381</v>
      </c>
      <c r="S21" s="44">
        <v>11824.568822902298</v>
      </c>
      <c r="T21" s="44">
        <v>9257.5988845380343</v>
      </c>
      <c r="U21" s="44">
        <v>9277.5564753175531</v>
      </c>
      <c r="V21" s="44">
        <v>7556.866963614023</v>
      </c>
      <c r="W21" s="40">
        <v>4260.6484254171883</v>
      </c>
    </row>
    <row r="22" spans="1:23" x14ac:dyDescent="0.25">
      <c r="A22" s="130" t="s">
        <v>182</v>
      </c>
      <c r="B22" s="61" t="s">
        <v>6</v>
      </c>
      <c r="C22" s="57">
        <v>16.063298788065349</v>
      </c>
      <c r="D22" s="57">
        <v>14.012043014329434</v>
      </c>
      <c r="E22" s="57">
        <v>13.879734806163171</v>
      </c>
      <c r="F22" s="57">
        <v>15.349093038117914</v>
      </c>
      <c r="G22" s="57">
        <v>13.931425095629438</v>
      </c>
      <c r="H22" s="57">
        <v>13.648540014209082</v>
      </c>
      <c r="I22" s="39">
        <v>12.527687310018793</v>
      </c>
      <c r="O22" s="130" t="s">
        <v>182</v>
      </c>
      <c r="P22" s="61" t="s">
        <v>6</v>
      </c>
      <c r="Q22" s="44">
        <v>1056696</v>
      </c>
      <c r="R22" s="44">
        <v>909880</v>
      </c>
      <c r="S22" s="44">
        <v>959650</v>
      </c>
      <c r="T22" s="44">
        <v>1117070</v>
      </c>
      <c r="U22" s="44">
        <v>1051273</v>
      </c>
      <c r="V22" s="44">
        <v>1075048</v>
      </c>
      <c r="W22" s="40">
        <v>960029</v>
      </c>
    </row>
    <row r="23" spans="1:23" x14ac:dyDescent="0.25">
      <c r="A23" s="131"/>
      <c r="B23" s="61" t="s">
        <v>41</v>
      </c>
      <c r="C23" s="57">
        <v>0.24202825233796257</v>
      </c>
      <c r="D23" s="57">
        <v>0.24536315515346269</v>
      </c>
      <c r="E23" s="57">
        <v>0.29350829789288746</v>
      </c>
      <c r="F23" s="57">
        <v>0.30479535330306934</v>
      </c>
      <c r="G23" s="57">
        <v>0.1815581948394287</v>
      </c>
      <c r="H23" s="57">
        <v>0.21539210111674922</v>
      </c>
      <c r="I23" s="39">
        <v>0.22856882065801698</v>
      </c>
      <c r="O23" s="131"/>
      <c r="P23" s="61" t="s">
        <v>41</v>
      </c>
      <c r="Q23" s="44">
        <v>18322.496074054092</v>
      </c>
      <c r="R23" s="44">
        <v>19286.695288859599</v>
      </c>
      <c r="S23" s="44">
        <v>34522.800493751514</v>
      </c>
      <c r="T23" s="44">
        <v>34094.227203290902</v>
      </c>
      <c r="U23" s="44">
        <v>16527.625637260768</v>
      </c>
      <c r="V23" s="44">
        <v>17535.888374097012</v>
      </c>
      <c r="W23" s="40">
        <v>18433.222257156962</v>
      </c>
    </row>
    <row r="24" spans="1:23" x14ac:dyDescent="0.25">
      <c r="A24" s="130" t="s">
        <v>183</v>
      </c>
      <c r="B24" s="61" t="s">
        <v>6</v>
      </c>
      <c r="C24" s="57">
        <v>9.5902528379184666</v>
      </c>
      <c r="D24" s="57">
        <v>9.2285014207159488</v>
      </c>
      <c r="E24" s="57">
        <v>8.9897262626740364</v>
      </c>
      <c r="F24" s="57">
        <v>9.0853929073496396</v>
      </c>
      <c r="G24" s="57">
        <v>8.8956149935297333</v>
      </c>
      <c r="H24" s="57">
        <v>8.644434208849141</v>
      </c>
      <c r="I24" s="39">
        <v>7.8312122598508367</v>
      </c>
      <c r="O24" s="130" t="s">
        <v>183</v>
      </c>
      <c r="P24" s="61" t="s">
        <v>6</v>
      </c>
      <c r="Q24" s="44">
        <v>630878</v>
      </c>
      <c r="R24" s="44">
        <v>599258</v>
      </c>
      <c r="S24" s="44">
        <v>621553</v>
      </c>
      <c r="T24" s="44">
        <v>661213</v>
      </c>
      <c r="U24" s="44">
        <v>671268</v>
      </c>
      <c r="V24" s="44">
        <v>680892</v>
      </c>
      <c r="W24" s="40">
        <v>600126</v>
      </c>
    </row>
    <row r="25" spans="1:23" x14ac:dyDescent="0.25">
      <c r="A25" s="131"/>
      <c r="B25" s="61" t="s">
        <v>41</v>
      </c>
      <c r="C25" s="57">
        <v>0.1763332725200584</v>
      </c>
      <c r="D25" s="57">
        <v>0.18882597814464089</v>
      </c>
      <c r="E25" s="57">
        <v>0.27342662649933624</v>
      </c>
      <c r="F25" s="57">
        <v>0.18214368879705758</v>
      </c>
      <c r="G25" s="57">
        <v>0.13843863137101889</v>
      </c>
      <c r="H25" s="57">
        <v>0.17035235030465548</v>
      </c>
      <c r="I25" s="39">
        <v>0.16290769158478496</v>
      </c>
      <c r="O25" s="131"/>
      <c r="P25" s="61" t="s">
        <v>41</v>
      </c>
      <c r="Q25" s="44">
        <v>12766.313482294465</v>
      </c>
      <c r="R25" s="44">
        <v>13782.578380114119</v>
      </c>
      <c r="S25" s="44">
        <v>28240.514484066112</v>
      </c>
      <c r="T25" s="44">
        <v>17556.349797879397</v>
      </c>
      <c r="U25" s="44">
        <v>12119.5798014186</v>
      </c>
      <c r="V25" s="44">
        <v>13374.041132838636</v>
      </c>
      <c r="W25" s="40">
        <v>13452.55892080209</v>
      </c>
    </row>
    <row r="26" spans="1:23" x14ac:dyDescent="0.25">
      <c r="A26" s="130" t="s">
        <v>184</v>
      </c>
      <c r="B26" s="61" t="s">
        <v>6</v>
      </c>
      <c r="C26" s="57">
        <v>23.172160086344167</v>
      </c>
      <c r="D26" s="57">
        <v>23.603689010506876</v>
      </c>
      <c r="E26" s="57">
        <v>24.641045455787985</v>
      </c>
      <c r="F26" s="57">
        <v>19.606035319388841</v>
      </c>
      <c r="G26" s="57">
        <v>20.364707121800731</v>
      </c>
      <c r="H26" s="57">
        <v>21.936134794326321</v>
      </c>
      <c r="I26" s="39">
        <v>20.43706475757439</v>
      </c>
      <c r="O26" s="130" t="s">
        <v>184</v>
      </c>
      <c r="P26" s="61" t="s">
        <v>6</v>
      </c>
      <c r="Q26" s="44">
        <v>1524340</v>
      </c>
      <c r="R26" s="44">
        <v>1532719</v>
      </c>
      <c r="S26" s="44">
        <v>1703691</v>
      </c>
      <c r="T26" s="44">
        <v>1426880</v>
      </c>
      <c r="U26" s="44">
        <v>1536732</v>
      </c>
      <c r="V26" s="44">
        <v>1727833</v>
      </c>
      <c r="W26" s="40">
        <v>1566145</v>
      </c>
    </row>
    <row r="27" spans="1:23" x14ac:dyDescent="0.25">
      <c r="A27" s="131"/>
      <c r="B27" s="61" t="s">
        <v>41</v>
      </c>
      <c r="C27" s="57">
        <v>0.33413857092185772</v>
      </c>
      <c r="D27" s="57">
        <v>0.36373961323437493</v>
      </c>
      <c r="E27" s="57">
        <v>0.3948172987589092</v>
      </c>
      <c r="F27" s="57">
        <v>0.34628089234184573</v>
      </c>
      <c r="G27" s="57">
        <v>0.26256953758234208</v>
      </c>
      <c r="H27" s="57">
        <v>0.29929304391678985</v>
      </c>
      <c r="I27" s="39">
        <v>0.30706354346798059</v>
      </c>
      <c r="O27" s="131"/>
      <c r="P27" s="61" t="s">
        <v>41</v>
      </c>
      <c r="Q27" s="44">
        <v>23900.109275551189</v>
      </c>
      <c r="R27" s="44">
        <v>25437.279426883266</v>
      </c>
      <c r="S27" s="44">
        <v>54465.511128224847</v>
      </c>
      <c r="T27" s="44">
        <v>30589.821374531795</v>
      </c>
      <c r="U27" s="44">
        <v>24680.387020577069</v>
      </c>
      <c r="V27" s="44">
        <v>28492.349484097904</v>
      </c>
      <c r="W27" s="40">
        <v>24581.578990289687</v>
      </c>
    </row>
    <row r="28" spans="1:23" x14ac:dyDescent="0.25">
      <c r="A28" s="130" t="s">
        <v>174</v>
      </c>
      <c r="B28" s="61" t="s">
        <v>6</v>
      </c>
      <c r="C28" s="57">
        <v>0.51347417465692258</v>
      </c>
      <c r="D28" s="57">
        <v>0.29581629914082525</v>
      </c>
      <c r="E28" s="57">
        <v>0</v>
      </c>
      <c r="F28" s="57">
        <v>0</v>
      </c>
      <c r="G28" s="57">
        <v>0</v>
      </c>
      <c r="H28" s="57">
        <v>0.22347058115554677</v>
      </c>
      <c r="I28" s="39">
        <v>0.22985001940427952</v>
      </c>
      <c r="O28" s="130" t="s">
        <v>174</v>
      </c>
      <c r="P28" s="61" t="s">
        <v>6</v>
      </c>
      <c r="Q28" s="44">
        <v>33778</v>
      </c>
      <c r="R28" s="44">
        <v>19209</v>
      </c>
      <c r="S28" s="44">
        <v>0</v>
      </c>
      <c r="T28" s="44">
        <v>0</v>
      </c>
      <c r="U28" s="44">
        <v>0</v>
      </c>
      <c r="V28" s="44">
        <v>17602</v>
      </c>
      <c r="W28" s="40">
        <v>17614</v>
      </c>
    </row>
    <row r="29" spans="1:23" x14ac:dyDescent="0.25">
      <c r="A29" s="132"/>
      <c r="B29" s="61" t="s">
        <v>41</v>
      </c>
      <c r="C29" s="57">
        <v>4.8106831409700325E-2</v>
      </c>
      <c r="D29" s="57">
        <v>4.627269353628613E-2</v>
      </c>
      <c r="E29" s="57">
        <v>0</v>
      </c>
      <c r="F29" s="57">
        <v>0</v>
      </c>
      <c r="G29" s="57">
        <v>0</v>
      </c>
      <c r="H29" s="57">
        <v>1.918881238857555E-2</v>
      </c>
      <c r="I29" s="39">
        <v>2.3365855983122817E-2</v>
      </c>
      <c r="O29" s="132"/>
      <c r="P29" s="61" t="s">
        <v>41</v>
      </c>
      <c r="Q29" s="44">
        <v>3239.7241146852248</v>
      </c>
      <c r="R29" s="44">
        <v>3025.9708654985934</v>
      </c>
      <c r="S29" s="44">
        <v>0</v>
      </c>
      <c r="T29" s="44">
        <v>0</v>
      </c>
      <c r="U29" s="44">
        <v>0</v>
      </c>
      <c r="V29" s="44">
        <v>1500.2069400189459</v>
      </c>
      <c r="W29" s="40">
        <v>1793.3542425291985</v>
      </c>
    </row>
    <row r="30" spans="1:23" x14ac:dyDescent="0.25">
      <c r="A30" s="131" t="s">
        <v>210</v>
      </c>
      <c r="B30" s="61" t="s">
        <v>6</v>
      </c>
      <c r="C30" s="57">
        <v>0</v>
      </c>
      <c r="D30" s="57">
        <v>0</v>
      </c>
      <c r="E30" s="57">
        <v>0</v>
      </c>
      <c r="F30" s="57">
        <v>0</v>
      </c>
      <c r="G30" s="57">
        <v>0</v>
      </c>
      <c r="H30" s="57">
        <v>0</v>
      </c>
      <c r="I30" s="39">
        <v>1.5028203409046126</v>
      </c>
      <c r="O30" s="131" t="s">
        <v>210</v>
      </c>
      <c r="P30" s="61" t="s">
        <v>6</v>
      </c>
      <c r="Q30" s="44">
        <v>0</v>
      </c>
      <c r="R30" s="44">
        <v>0</v>
      </c>
      <c r="S30" s="44">
        <v>0</v>
      </c>
      <c r="T30" s="44">
        <v>0</v>
      </c>
      <c r="U30" s="44">
        <v>0</v>
      </c>
      <c r="V30" s="44">
        <v>0</v>
      </c>
      <c r="W30" s="40">
        <v>115165</v>
      </c>
    </row>
    <row r="31" spans="1:23" x14ac:dyDescent="0.25">
      <c r="A31" s="30"/>
      <c r="B31" s="61" t="s">
        <v>41</v>
      </c>
      <c r="C31" s="57">
        <v>0</v>
      </c>
      <c r="D31" s="57">
        <v>0</v>
      </c>
      <c r="E31" s="57">
        <v>0</v>
      </c>
      <c r="F31" s="57">
        <v>0</v>
      </c>
      <c r="G31" s="57">
        <v>0</v>
      </c>
      <c r="H31" s="57">
        <v>0</v>
      </c>
      <c r="I31" s="39">
        <v>6.3270546057803065E-2</v>
      </c>
      <c r="O31" s="30"/>
      <c r="P31" s="61" t="s">
        <v>41</v>
      </c>
      <c r="Q31" s="44">
        <v>0</v>
      </c>
      <c r="R31" s="44">
        <v>0</v>
      </c>
      <c r="S31" s="44">
        <v>0</v>
      </c>
      <c r="T31" s="44">
        <v>0</v>
      </c>
      <c r="U31" s="44">
        <v>0</v>
      </c>
      <c r="V31" s="44">
        <v>0</v>
      </c>
      <c r="W31" s="40">
        <v>5003.8230880802093</v>
      </c>
    </row>
    <row r="32" spans="1:23" x14ac:dyDescent="0.25">
      <c r="A32" s="19" t="s">
        <v>20</v>
      </c>
      <c r="B32" s="61" t="s">
        <v>6</v>
      </c>
      <c r="C32" s="57">
        <v>100</v>
      </c>
      <c r="D32" s="57">
        <v>100</v>
      </c>
      <c r="E32" s="57">
        <v>100</v>
      </c>
      <c r="F32" s="57">
        <v>100</v>
      </c>
      <c r="G32" s="57">
        <v>100</v>
      </c>
      <c r="H32" s="57">
        <v>100</v>
      </c>
      <c r="I32" s="39">
        <v>100</v>
      </c>
      <c r="O32" s="19" t="s">
        <v>20</v>
      </c>
      <c r="P32" s="61" t="s">
        <v>6</v>
      </c>
      <c r="Q32" s="44">
        <f>+'40'!R22</f>
        <v>6578325</v>
      </c>
      <c r="R32" s="44">
        <f>+'40'!S22</f>
        <v>6493557</v>
      </c>
      <c r="S32" s="44">
        <f>+'40'!T22</f>
        <v>6914037</v>
      </c>
      <c r="T32" s="44">
        <f>+'40'!U22</f>
        <v>7277759</v>
      </c>
      <c r="U32" s="44">
        <f>+'40'!V22</f>
        <v>7546055</v>
      </c>
      <c r="V32" s="44">
        <f>+'40'!W22</f>
        <v>7876652</v>
      </c>
      <c r="W32" s="40">
        <f>+'40'!X22</f>
        <v>7663258</v>
      </c>
    </row>
    <row r="33" spans="1:24" x14ac:dyDescent="0.25">
      <c r="A33" s="30"/>
      <c r="B33" s="61" t="s">
        <v>41</v>
      </c>
      <c r="C33" s="57">
        <v>0</v>
      </c>
      <c r="D33" s="57">
        <v>0</v>
      </c>
      <c r="E33" s="57">
        <v>0</v>
      </c>
      <c r="F33" s="57">
        <v>0</v>
      </c>
      <c r="G33" s="57">
        <v>0</v>
      </c>
      <c r="H33" s="57">
        <v>0</v>
      </c>
      <c r="I33" s="39">
        <v>0</v>
      </c>
      <c r="O33" s="132"/>
      <c r="P33" s="61" t="s">
        <v>41</v>
      </c>
      <c r="Q33" s="44">
        <f>+'40'!R23</f>
        <v>62055.857953104802</v>
      </c>
      <c r="R33" s="44">
        <f>+'40'!S23</f>
        <v>74579.280642775353</v>
      </c>
      <c r="S33" s="44">
        <f>+'40'!T23</f>
        <v>191430.80814038674</v>
      </c>
      <c r="T33" s="44">
        <f>+'40'!U23</f>
        <v>137520.13675052667</v>
      </c>
      <c r="U33" s="44">
        <f>+'40'!V23</f>
        <v>80810.362438501106</v>
      </c>
      <c r="V33" s="44">
        <f>+'40'!W23</f>
        <v>91692.870121674801</v>
      </c>
      <c r="W33" s="40">
        <f>+'40'!X23</f>
        <v>104542.17132235787</v>
      </c>
    </row>
    <row r="34" spans="1:24" x14ac:dyDescent="0.25">
      <c r="A34" s="11"/>
      <c r="B34" s="25"/>
      <c r="C34" s="25"/>
      <c r="D34" s="25"/>
      <c r="E34" s="25"/>
      <c r="F34" s="25"/>
      <c r="G34" s="25"/>
      <c r="H34" s="25"/>
      <c r="I34" s="79"/>
      <c r="O34" s="11"/>
      <c r="P34" s="25"/>
      <c r="Q34" s="25"/>
      <c r="R34" s="25"/>
      <c r="S34" s="25"/>
      <c r="T34" s="25"/>
      <c r="U34" s="25"/>
      <c r="V34" s="25"/>
      <c r="W34" s="79"/>
    </row>
    <row r="35" spans="1:24" x14ac:dyDescent="0.25">
      <c r="A35" s="179" t="s">
        <v>8</v>
      </c>
      <c r="B35" s="179"/>
      <c r="C35" s="179"/>
      <c r="O35" s="174" t="s">
        <v>8</v>
      </c>
      <c r="P35" s="174"/>
      <c r="Q35" s="174"/>
    </row>
    <row r="36" spans="1:24" ht="45" customHeight="1" x14ac:dyDescent="0.25">
      <c r="A36" s="172" t="s">
        <v>15</v>
      </c>
      <c r="B36" s="172"/>
      <c r="C36" s="172"/>
      <c r="D36" s="172"/>
      <c r="E36" s="172"/>
      <c r="F36" s="172"/>
      <c r="G36" s="172"/>
      <c r="H36" s="172"/>
      <c r="I36" s="172"/>
      <c r="J36" s="172"/>
      <c r="O36" s="172" t="s">
        <v>15</v>
      </c>
      <c r="P36" s="172"/>
      <c r="Q36" s="172"/>
      <c r="R36" s="172"/>
      <c r="S36" s="172"/>
      <c r="T36" s="172"/>
      <c r="U36" s="172"/>
      <c r="V36" s="172"/>
      <c r="W36" s="172"/>
      <c r="X36" s="172"/>
    </row>
    <row r="37" spans="1:24" ht="56.25" customHeight="1" x14ac:dyDescent="0.25">
      <c r="A37" s="172" t="s">
        <v>16</v>
      </c>
      <c r="B37" s="172"/>
      <c r="C37" s="172"/>
      <c r="D37" s="172"/>
      <c r="E37" s="172"/>
      <c r="F37" s="172"/>
      <c r="G37" s="172"/>
      <c r="H37" s="172"/>
      <c r="I37" s="172"/>
      <c r="J37" s="172"/>
      <c r="O37" s="172" t="s">
        <v>16</v>
      </c>
      <c r="P37" s="172"/>
      <c r="Q37" s="172"/>
      <c r="R37" s="172"/>
      <c r="S37" s="172"/>
      <c r="T37" s="172"/>
      <c r="U37" s="172"/>
      <c r="V37" s="172"/>
      <c r="W37" s="172"/>
      <c r="X37" s="172"/>
    </row>
    <row r="38" spans="1:24" ht="18.75" customHeight="1" x14ac:dyDescent="0.25">
      <c r="A38" s="7" t="s">
        <v>211</v>
      </c>
      <c r="O38" s="7" t="s">
        <v>211</v>
      </c>
    </row>
    <row r="39" spans="1:24" x14ac:dyDescent="0.25">
      <c r="A39" s="172" t="s">
        <v>11</v>
      </c>
      <c r="B39" s="172"/>
      <c r="C39" s="172"/>
      <c r="D39" s="172"/>
      <c r="E39" s="172"/>
      <c r="F39" s="172"/>
      <c r="G39" s="172"/>
      <c r="H39" s="172"/>
      <c r="I39" s="172"/>
      <c r="J39" s="172"/>
      <c r="O39" s="172" t="s">
        <v>11</v>
      </c>
      <c r="P39" s="172"/>
      <c r="Q39" s="172"/>
      <c r="R39" s="172"/>
      <c r="S39" s="172"/>
      <c r="T39" s="172"/>
      <c r="U39" s="172"/>
      <c r="V39" s="172"/>
      <c r="W39" s="172"/>
      <c r="X39" s="172"/>
    </row>
    <row r="90" ht="54.75" customHeight="1" x14ac:dyDescent="0.25"/>
    <row r="91" ht="65.25" customHeight="1" x14ac:dyDescent="0.25"/>
  </sheetData>
  <mergeCells count="8">
    <mergeCell ref="A35:C35"/>
    <mergeCell ref="A36:J36"/>
    <mergeCell ref="A37:J37"/>
    <mergeCell ref="A39:J39"/>
    <mergeCell ref="O35:Q35"/>
    <mergeCell ref="O36:X36"/>
    <mergeCell ref="O37:X37"/>
    <mergeCell ref="O39:X39"/>
  </mergeCells>
  <hyperlinks>
    <hyperlink ref="A1" location="Indice!A1" display="Indice" xr:uid="{74038B29-7310-4BB2-9E04-7E9870B9C9CF}"/>
  </hyperlinks>
  <pageMargins left="0.7" right="0.7" top="0.75" bottom="0.75" header="0.3" footer="0.3"/>
  <pageSetup orientation="portrait"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687C1-AE4E-4835-8488-8F961B18D98F}">
  <dimension ref="A1:Z92"/>
  <sheetViews>
    <sheetView workbookViewId="0"/>
  </sheetViews>
  <sheetFormatPr baseColWidth="10" defaultRowHeight="15" x14ac:dyDescent="0.25"/>
  <cols>
    <col min="3" max="3" width="35.85546875" customWidth="1"/>
    <col min="17" max="17" width="9.5703125" customWidth="1"/>
    <col min="18" max="18" width="36.28515625" customWidth="1"/>
  </cols>
  <sheetData>
    <row r="1" spans="1:26" x14ac:dyDescent="0.25">
      <c r="A1" s="166" t="s">
        <v>278</v>
      </c>
    </row>
    <row r="3" spans="1:26" x14ac:dyDescent="0.25">
      <c r="A3" s="18" t="s">
        <v>373</v>
      </c>
      <c r="P3" s="18" t="s">
        <v>374</v>
      </c>
    </row>
    <row r="4" spans="1:26" x14ac:dyDescent="0.25">
      <c r="A4" s="7" t="s">
        <v>14</v>
      </c>
      <c r="P4" s="7" t="s">
        <v>17</v>
      </c>
    </row>
    <row r="6" spans="1:26" x14ac:dyDescent="0.25">
      <c r="A6" s="75"/>
      <c r="B6" s="76"/>
      <c r="C6" s="76"/>
      <c r="D6" s="76"/>
      <c r="E6" s="77" t="s">
        <v>0</v>
      </c>
      <c r="F6" s="77" t="s">
        <v>1</v>
      </c>
      <c r="G6" s="77" t="s">
        <v>2</v>
      </c>
      <c r="H6" s="77" t="s">
        <v>3</v>
      </c>
      <c r="I6" s="77" t="s">
        <v>4</v>
      </c>
      <c r="J6" s="77" t="s">
        <v>5</v>
      </c>
      <c r="K6" s="81">
        <v>2020</v>
      </c>
      <c r="P6" s="75"/>
      <c r="Q6" s="76"/>
      <c r="R6" s="76"/>
      <c r="S6" s="76"/>
      <c r="T6" s="77" t="s">
        <v>0</v>
      </c>
      <c r="U6" s="77" t="s">
        <v>1</v>
      </c>
      <c r="V6" s="77" t="s">
        <v>2</v>
      </c>
      <c r="W6" s="77" t="s">
        <v>3</v>
      </c>
      <c r="X6" s="77" t="s">
        <v>4</v>
      </c>
      <c r="Y6" s="77" t="s">
        <v>5</v>
      </c>
      <c r="Z6" s="81">
        <v>2020</v>
      </c>
    </row>
    <row r="7" spans="1:26" x14ac:dyDescent="0.25">
      <c r="A7" s="78"/>
      <c r="B7" s="18"/>
      <c r="C7" s="18"/>
      <c r="D7" s="18"/>
      <c r="E7" s="74"/>
      <c r="F7" s="74"/>
      <c r="G7" s="74"/>
      <c r="H7" s="74"/>
      <c r="I7" s="74"/>
      <c r="J7" s="74"/>
      <c r="K7" s="80"/>
      <c r="P7" s="78"/>
      <c r="Q7" s="18"/>
      <c r="R7" s="18"/>
      <c r="S7" s="18"/>
      <c r="T7" s="74"/>
      <c r="U7" s="74"/>
      <c r="V7" s="74"/>
      <c r="W7" s="74"/>
      <c r="X7" s="74"/>
      <c r="Y7" s="74"/>
      <c r="Z7" s="80"/>
    </row>
    <row r="8" spans="1:26" x14ac:dyDescent="0.25">
      <c r="A8" s="19" t="s">
        <v>153</v>
      </c>
      <c r="B8" s="18" t="s">
        <v>19</v>
      </c>
      <c r="C8" s="64" t="s">
        <v>175</v>
      </c>
      <c r="D8" s="7" t="s">
        <v>6</v>
      </c>
      <c r="E8" s="21">
        <v>0.55959888821740311</v>
      </c>
      <c r="F8" s="21">
        <v>0.51344480012363614</v>
      </c>
      <c r="G8" s="21">
        <v>0.4603542278034124</v>
      </c>
      <c r="H8" s="21">
        <v>0.40937532287923439</v>
      </c>
      <c r="I8" s="21">
        <v>0.6477154752054507</v>
      </c>
      <c r="J8" s="21">
        <v>0.56496261362712297</v>
      </c>
      <c r="K8" s="22">
        <v>0.51973994729025197</v>
      </c>
      <c r="P8" s="173" t="s">
        <v>96</v>
      </c>
      <c r="Q8" s="64" t="s">
        <v>19</v>
      </c>
      <c r="R8" s="64" t="s">
        <v>175</v>
      </c>
      <c r="S8" s="7" t="s">
        <v>6</v>
      </c>
      <c r="T8" s="82">
        <v>22640</v>
      </c>
      <c r="U8" s="82">
        <v>20266</v>
      </c>
      <c r="V8" s="82">
        <v>18944</v>
      </c>
      <c r="W8" s="82">
        <v>17275</v>
      </c>
      <c r="X8" s="82">
        <v>27782</v>
      </c>
      <c r="Y8" s="82">
        <v>25150</v>
      </c>
      <c r="Z8" s="83">
        <v>21616</v>
      </c>
    </row>
    <row r="9" spans="1:26" x14ac:dyDescent="0.25">
      <c r="A9" s="30"/>
      <c r="B9" s="64"/>
      <c r="C9" s="64"/>
      <c r="D9" s="7" t="s">
        <v>41</v>
      </c>
      <c r="E9" s="21">
        <v>7.1338718701287274E-2</v>
      </c>
      <c r="F9" s="21">
        <v>7.7356978536707241E-2</v>
      </c>
      <c r="G9" s="21">
        <v>6.7967153050838433E-2</v>
      </c>
      <c r="H9" s="21">
        <v>4.621059377253002E-2</v>
      </c>
      <c r="I9" s="21">
        <v>7.5265162450210837E-2</v>
      </c>
      <c r="J9" s="21">
        <v>0.11725251573236539</v>
      </c>
      <c r="K9" s="22">
        <v>5.1913679893883631E-2</v>
      </c>
      <c r="P9" s="173"/>
      <c r="Q9" s="64"/>
      <c r="R9" s="64"/>
      <c r="S9" s="7" t="s">
        <v>41</v>
      </c>
      <c r="T9" s="82">
        <v>2891.4056558737489</v>
      </c>
      <c r="U9" s="82">
        <v>3050.9122282657354</v>
      </c>
      <c r="V9" s="82">
        <v>2976.4328972091371</v>
      </c>
      <c r="W9" s="82">
        <v>1951.9807779222569</v>
      </c>
      <c r="X9" s="82">
        <v>3230.1240605330281</v>
      </c>
      <c r="Y9" s="82">
        <v>5222.6414100120483</v>
      </c>
      <c r="Z9" s="83">
        <v>2170.85746623981</v>
      </c>
    </row>
    <row r="10" spans="1:26" x14ac:dyDescent="0.25">
      <c r="A10" s="30"/>
      <c r="B10" s="64"/>
      <c r="C10" s="64" t="s">
        <v>176</v>
      </c>
      <c r="D10" s="7" t="s">
        <v>6</v>
      </c>
      <c r="E10" s="21">
        <v>4.3542429039820751</v>
      </c>
      <c r="F10" s="21">
        <v>2.913075918435597</v>
      </c>
      <c r="G10" s="21">
        <v>4.5452203741738941</v>
      </c>
      <c r="H10" s="21">
        <v>4.1385416143345584</v>
      </c>
      <c r="I10" s="21">
        <v>4.7676633726014623</v>
      </c>
      <c r="J10" s="21">
        <v>4.8106285753821867</v>
      </c>
      <c r="K10" s="22">
        <v>5.3670074294247927</v>
      </c>
      <c r="P10" s="98"/>
      <c r="Q10" s="64"/>
      <c r="R10" s="64" t="s">
        <v>176</v>
      </c>
      <c r="S10" s="7" t="s">
        <v>6</v>
      </c>
      <c r="T10" s="82">
        <v>176162</v>
      </c>
      <c r="U10" s="82">
        <v>114981</v>
      </c>
      <c r="V10" s="82">
        <v>187040</v>
      </c>
      <c r="W10" s="82">
        <v>174640</v>
      </c>
      <c r="X10" s="82">
        <v>204496</v>
      </c>
      <c r="Y10" s="82">
        <v>214151</v>
      </c>
      <c r="Z10" s="83">
        <v>223214</v>
      </c>
    </row>
    <row r="11" spans="1:26" x14ac:dyDescent="0.25">
      <c r="A11" s="30"/>
      <c r="B11" s="64"/>
      <c r="C11" s="64"/>
      <c r="D11" s="7" t="s">
        <v>41</v>
      </c>
      <c r="E11" s="21">
        <v>0.17775439082505826</v>
      </c>
      <c r="F11" s="21">
        <v>0.16921251435440576</v>
      </c>
      <c r="G11" s="21">
        <v>0.35049198383972413</v>
      </c>
      <c r="H11" s="21">
        <v>0.21048393613994978</v>
      </c>
      <c r="I11" s="21">
        <v>0.14232826609867466</v>
      </c>
      <c r="J11" s="21">
        <v>0.17527534774829323</v>
      </c>
      <c r="K11" s="22">
        <v>0.18445966100532366</v>
      </c>
      <c r="P11" s="98"/>
      <c r="Q11" s="64"/>
      <c r="R11" s="64"/>
      <c r="S11" s="7" t="s">
        <v>41</v>
      </c>
      <c r="T11" s="82">
        <v>7322.2188581863229</v>
      </c>
      <c r="U11" s="82">
        <v>6890.2978141936519</v>
      </c>
      <c r="V11" s="82">
        <v>15587.738157895838</v>
      </c>
      <c r="W11" s="82">
        <v>9303.1162117751301</v>
      </c>
      <c r="X11" s="82">
        <v>6173.8485524509206</v>
      </c>
      <c r="Y11" s="82">
        <v>8147.1854466469204</v>
      </c>
      <c r="Z11" s="83">
        <v>7841.3502186351443</v>
      </c>
    </row>
    <row r="12" spans="1:26" x14ac:dyDescent="0.25">
      <c r="A12" s="30"/>
      <c r="B12" s="64"/>
      <c r="C12" s="64" t="s">
        <v>177</v>
      </c>
      <c r="D12" s="7" t="s">
        <v>6</v>
      </c>
      <c r="E12" s="21">
        <v>7.4332726524468233</v>
      </c>
      <c r="F12" s="21">
        <v>8.6917241038594497</v>
      </c>
      <c r="G12" s="21">
        <v>9.9127552919837516</v>
      </c>
      <c r="H12" s="21">
        <v>9.9814116351220559</v>
      </c>
      <c r="I12" s="21">
        <v>10.014387201056413</v>
      </c>
      <c r="J12" s="21">
        <v>10.772073639675606</v>
      </c>
      <c r="K12" s="22">
        <v>15.360364010316896</v>
      </c>
      <c r="P12" s="98"/>
      <c r="Q12" s="64"/>
      <c r="R12" s="64" t="s">
        <v>177</v>
      </c>
      <c r="S12" s="7" t="s">
        <v>6</v>
      </c>
      <c r="T12" s="82">
        <v>300732</v>
      </c>
      <c r="U12" s="82">
        <v>343068</v>
      </c>
      <c r="V12" s="82">
        <v>407919</v>
      </c>
      <c r="W12" s="82">
        <v>421200</v>
      </c>
      <c r="X12" s="82">
        <v>429540</v>
      </c>
      <c r="Y12" s="82">
        <v>479532</v>
      </c>
      <c r="Z12" s="83">
        <v>638838</v>
      </c>
    </row>
    <row r="13" spans="1:26" x14ac:dyDescent="0.25">
      <c r="A13" s="30"/>
      <c r="B13" s="64"/>
      <c r="C13" s="64"/>
      <c r="D13" s="7" t="s">
        <v>41</v>
      </c>
      <c r="E13" s="21">
        <v>0.31988679142476817</v>
      </c>
      <c r="F13" s="21">
        <v>0.40330306779600916</v>
      </c>
      <c r="G13" s="21">
        <v>0.43132093573090213</v>
      </c>
      <c r="H13" s="21">
        <v>0.39845602625893217</v>
      </c>
      <c r="I13" s="21">
        <v>0.32623011697856164</v>
      </c>
      <c r="J13" s="21">
        <v>0.3302043064362945</v>
      </c>
      <c r="K13" s="22">
        <v>0.4751299866943568</v>
      </c>
      <c r="P13" s="98"/>
      <c r="Q13" s="64"/>
      <c r="R13" s="64"/>
      <c r="S13" s="7" t="s">
        <v>41</v>
      </c>
      <c r="T13" s="82">
        <v>13745.580602854416</v>
      </c>
      <c r="U13" s="82">
        <v>16778.873395787406</v>
      </c>
      <c r="V13" s="82">
        <v>19021.135001589293</v>
      </c>
      <c r="W13" s="82">
        <v>18780.405687237886</v>
      </c>
      <c r="X13" s="82">
        <v>15404.624161087515</v>
      </c>
      <c r="Y13" s="82">
        <v>15963.049601435179</v>
      </c>
      <c r="Z13" s="83">
        <v>26154.393079610414</v>
      </c>
    </row>
    <row r="14" spans="1:26" x14ac:dyDescent="0.25">
      <c r="A14" s="30"/>
      <c r="B14" s="64"/>
      <c r="C14" s="64" t="s">
        <v>178</v>
      </c>
      <c r="D14" s="7" t="s">
        <v>6</v>
      </c>
      <c r="E14" s="21">
        <v>6.4528128865934784</v>
      </c>
      <c r="F14" s="21">
        <v>8.6425483238811616</v>
      </c>
      <c r="G14" s="21">
        <v>6.7064114240945285</v>
      </c>
      <c r="H14" s="21">
        <v>8.0599188026855959</v>
      </c>
      <c r="I14" s="21">
        <v>8.2288448576655604</v>
      </c>
      <c r="J14" s="21">
        <v>8.059646573765697</v>
      </c>
      <c r="K14" s="22">
        <v>7.7073519783467344</v>
      </c>
      <c r="P14" s="98"/>
      <c r="Q14" s="64"/>
      <c r="R14" s="64" t="s">
        <v>178</v>
      </c>
      <c r="S14" s="7" t="s">
        <v>6</v>
      </c>
      <c r="T14" s="82">
        <v>261065</v>
      </c>
      <c r="U14" s="82">
        <v>341127</v>
      </c>
      <c r="V14" s="82">
        <v>275975</v>
      </c>
      <c r="W14" s="82">
        <v>340116</v>
      </c>
      <c r="X14" s="82">
        <v>352954</v>
      </c>
      <c r="Y14" s="82">
        <v>358785</v>
      </c>
      <c r="Z14" s="83">
        <v>320549</v>
      </c>
    </row>
    <row r="15" spans="1:26" x14ac:dyDescent="0.25">
      <c r="A15" s="30"/>
      <c r="B15" s="64"/>
      <c r="C15" s="64"/>
      <c r="D15" s="7" t="s">
        <v>41</v>
      </c>
      <c r="E15" s="21">
        <v>0.22412717132387505</v>
      </c>
      <c r="F15" s="21">
        <v>0.35899692668034622</v>
      </c>
      <c r="G15" s="21">
        <v>0.27066617412665284</v>
      </c>
      <c r="H15" s="21">
        <v>0.26114836663679258</v>
      </c>
      <c r="I15" s="21">
        <v>0.20882637239428842</v>
      </c>
      <c r="J15" s="21">
        <v>0.2186185128488865</v>
      </c>
      <c r="K15" s="22">
        <v>0.22524624040333158</v>
      </c>
      <c r="P15" s="98"/>
      <c r="Q15" s="64"/>
      <c r="R15" s="64"/>
      <c r="S15" s="7" t="s">
        <v>41</v>
      </c>
      <c r="T15" s="82">
        <v>9404.9610004672395</v>
      </c>
      <c r="U15" s="82">
        <v>15599.687589702477</v>
      </c>
      <c r="V15" s="82">
        <v>14925.188508340447</v>
      </c>
      <c r="W15" s="82">
        <v>13245.6076913703</v>
      </c>
      <c r="X15" s="82">
        <v>10031.176784008807</v>
      </c>
      <c r="Y15" s="82">
        <v>11200.707295028575</v>
      </c>
      <c r="Z15" s="83">
        <v>10398.502521697672</v>
      </c>
    </row>
    <row r="16" spans="1:26" x14ac:dyDescent="0.25">
      <c r="A16" s="30"/>
      <c r="B16" s="64"/>
      <c r="C16" s="64" t="s">
        <v>179</v>
      </c>
      <c r="D16" s="7" t="s">
        <v>6</v>
      </c>
      <c r="E16" s="21">
        <v>5.6298762530108712</v>
      </c>
      <c r="F16" s="21">
        <v>4.5684071582302295</v>
      </c>
      <c r="G16" s="21">
        <v>4.9043860987798089</v>
      </c>
      <c r="H16" s="21">
        <v>5.9864772252244398</v>
      </c>
      <c r="I16" s="21">
        <v>5.7552301357656583</v>
      </c>
      <c r="J16" s="21">
        <v>5.0639295070426016</v>
      </c>
      <c r="K16" s="22">
        <v>5.3412801096801328</v>
      </c>
      <c r="P16" s="98"/>
      <c r="Q16" s="64"/>
      <c r="R16" s="64" t="s">
        <v>179</v>
      </c>
      <c r="S16" s="7" t="s">
        <v>6</v>
      </c>
      <c r="T16" s="82">
        <v>227771</v>
      </c>
      <c r="U16" s="82">
        <v>180318</v>
      </c>
      <c r="V16" s="82">
        <v>201820</v>
      </c>
      <c r="W16" s="82">
        <v>252620</v>
      </c>
      <c r="X16" s="82">
        <v>246855</v>
      </c>
      <c r="Y16" s="82">
        <v>225427</v>
      </c>
      <c r="Z16" s="83">
        <v>222144</v>
      </c>
    </row>
    <row r="17" spans="1:26" x14ac:dyDescent="0.25">
      <c r="A17" s="30"/>
      <c r="B17" s="64"/>
      <c r="C17" s="64"/>
      <c r="D17" s="7" t="s">
        <v>41</v>
      </c>
      <c r="E17" s="21">
        <v>0.1753425744428295</v>
      </c>
      <c r="F17" s="21">
        <v>0.1871309797288408</v>
      </c>
      <c r="G17" s="21">
        <v>0.23852491904784578</v>
      </c>
      <c r="H17" s="21">
        <v>0.22983795967421286</v>
      </c>
      <c r="I17" s="21">
        <v>0.15259630277903277</v>
      </c>
      <c r="J17" s="21">
        <v>0.14357229026618312</v>
      </c>
      <c r="K17" s="22">
        <v>0.17246516043628382</v>
      </c>
      <c r="P17" s="98"/>
      <c r="Q17" s="64"/>
      <c r="R17" s="64"/>
      <c r="S17" s="7" t="s">
        <v>41</v>
      </c>
      <c r="T17" s="82">
        <v>7482.2403604808787</v>
      </c>
      <c r="U17" s="82">
        <v>7765.5211933259143</v>
      </c>
      <c r="V17" s="82">
        <v>12487.278263911194</v>
      </c>
      <c r="W17" s="82">
        <v>11779.151617536265</v>
      </c>
      <c r="X17" s="82">
        <v>7317.3727809332013</v>
      </c>
      <c r="Y17" s="82">
        <v>6732.5183128323561</v>
      </c>
      <c r="Z17" s="83">
        <v>7600.4780127146869</v>
      </c>
    </row>
    <row r="18" spans="1:26" x14ac:dyDescent="0.25">
      <c r="A18" s="30"/>
      <c r="B18" s="64"/>
      <c r="C18" s="64" t="s">
        <v>180</v>
      </c>
      <c r="D18" s="7" t="s">
        <v>6</v>
      </c>
      <c r="E18" s="21">
        <v>9.8520795253296356</v>
      </c>
      <c r="F18" s="21">
        <v>13.517335032486164</v>
      </c>
      <c r="G18" s="21">
        <v>9.4304817486462014</v>
      </c>
      <c r="H18" s="21">
        <v>10.143242262036226</v>
      </c>
      <c r="I18" s="21">
        <v>10.608783070337349</v>
      </c>
      <c r="J18" s="21">
        <v>10.4317033207222</v>
      </c>
      <c r="K18" s="22">
        <v>9.0953529006831673</v>
      </c>
      <c r="P18" s="98"/>
      <c r="Q18" s="64"/>
      <c r="R18" s="64" t="s">
        <v>180</v>
      </c>
      <c r="S18" s="7" t="s">
        <v>6</v>
      </c>
      <c r="T18" s="82">
        <v>398591</v>
      </c>
      <c r="U18" s="82">
        <v>533538</v>
      </c>
      <c r="V18" s="82">
        <v>388073</v>
      </c>
      <c r="W18" s="82">
        <v>428029</v>
      </c>
      <c r="X18" s="82">
        <v>455035</v>
      </c>
      <c r="Y18" s="82">
        <v>464380</v>
      </c>
      <c r="Z18" s="83">
        <v>378276</v>
      </c>
    </row>
    <row r="19" spans="1:26" x14ac:dyDescent="0.25">
      <c r="A19" s="30"/>
      <c r="B19" s="64"/>
      <c r="C19" s="64"/>
      <c r="D19" s="7" t="s">
        <v>41</v>
      </c>
      <c r="E19" s="21">
        <v>0.23386027578855234</v>
      </c>
      <c r="F19" s="21">
        <v>0.30213363519961711</v>
      </c>
      <c r="G19" s="21">
        <v>0.39276460389753204</v>
      </c>
      <c r="H19" s="21">
        <v>0.28542022484406365</v>
      </c>
      <c r="I19" s="21">
        <v>0.20269550893469004</v>
      </c>
      <c r="J19" s="21">
        <v>0.33661039780494723</v>
      </c>
      <c r="K19" s="22">
        <v>0.43191626845398123</v>
      </c>
      <c r="P19" s="98"/>
      <c r="Q19" s="64"/>
      <c r="R19" s="64"/>
      <c r="S19" s="7" t="s">
        <v>41</v>
      </c>
      <c r="T19" s="82">
        <v>10379.708282315507</v>
      </c>
      <c r="U19" s="82">
        <v>13184.706429533802</v>
      </c>
      <c r="V19" s="82">
        <v>21686.558310827644</v>
      </c>
      <c r="W19" s="82">
        <v>14332.686325680164</v>
      </c>
      <c r="X19" s="82">
        <v>9844.7146085634231</v>
      </c>
      <c r="Y19" s="82">
        <v>17721.978484593295</v>
      </c>
      <c r="Z19" s="83">
        <v>21425.851261885917</v>
      </c>
    </row>
    <row r="20" spans="1:26" x14ac:dyDescent="0.25">
      <c r="A20" s="30"/>
      <c r="B20" s="64"/>
      <c r="C20" s="64" t="s">
        <v>181</v>
      </c>
      <c r="D20" s="7" t="s">
        <v>6</v>
      </c>
      <c r="E20" s="21">
        <v>7.5021349537972517</v>
      </c>
      <c r="F20" s="21">
        <v>5.651870440441189</v>
      </c>
      <c r="G20" s="21">
        <v>6.5942632631299611</v>
      </c>
      <c r="H20" s="21">
        <v>6.6964086824062683</v>
      </c>
      <c r="I20" s="21">
        <v>6.3841776692268013</v>
      </c>
      <c r="J20" s="21">
        <v>5.0256513243936709</v>
      </c>
      <c r="K20" s="22">
        <v>2.1874232838976071</v>
      </c>
      <c r="P20" s="98"/>
      <c r="Q20" s="64"/>
      <c r="R20" s="64" t="s">
        <v>181</v>
      </c>
      <c r="S20" s="7" t="s">
        <v>6</v>
      </c>
      <c r="T20" s="82">
        <v>303518</v>
      </c>
      <c r="U20" s="82">
        <v>223083</v>
      </c>
      <c r="V20" s="82">
        <v>271360</v>
      </c>
      <c r="W20" s="82">
        <v>282578</v>
      </c>
      <c r="X20" s="82">
        <v>273832</v>
      </c>
      <c r="Y20" s="82">
        <v>223723</v>
      </c>
      <c r="Z20" s="83">
        <v>90975</v>
      </c>
    </row>
    <row r="21" spans="1:26" x14ac:dyDescent="0.25">
      <c r="A21" s="30"/>
      <c r="B21" s="64"/>
      <c r="C21" s="64"/>
      <c r="D21" s="7" t="s">
        <v>41</v>
      </c>
      <c r="E21" s="21">
        <v>0.14961186222481759</v>
      </c>
      <c r="F21" s="21">
        <v>0.16248731446877254</v>
      </c>
      <c r="G21" s="21">
        <v>0.25293502917708938</v>
      </c>
      <c r="H21" s="21">
        <v>0.20583753224194351</v>
      </c>
      <c r="I21" s="21">
        <v>0.16597754261730804</v>
      </c>
      <c r="J21" s="21">
        <v>0.1465808222965333</v>
      </c>
      <c r="K21" s="22">
        <v>9.4548137953838512E-2</v>
      </c>
      <c r="P21" s="98"/>
      <c r="Q21" s="64"/>
      <c r="R21" s="64"/>
      <c r="S21" s="7" t="s">
        <v>41</v>
      </c>
      <c r="T21" s="82">
        <v>5933.6573953711977</v>
      </c>
      <c r="U21" s="82">
        <v>6701.6322140516177</v>
      </c>
      <c r="V21" s="82">
        <v>9012.350158863559</v>
      </c>
      <c r="W21" s="82">
        <v>8337.2830497114992</v>
      </c>
      <c r="X21" s="82">
        <v>7262.0924903620071</v>
      </c>
      <c r="Y21" s="82">
        <v>6649.4407468547024</v>
      </c>
      <c r="Z21" s="83">
        <v>3761.8965772018723</v>
      </c>
    </row>
    <row r="22" spans="1:26" x14ac:dyDescent="0.25">
      <c r="A22" s="30"/>
      <c r="B22" s="64"/>
      <c r="C22" s="73" t="s">
        <v>182</v>
      </c>
      <c r="D22" s="7" t="s">
        <v>6</v>
      </c>
      <c r="E22" s="21">
        <v>22.159077848263177</v>
      </c>
      <c r="F22" s="21">
        <v>19.966405417696439</v>
      </c>
      <c r="G22" s="21">
        <v>20.162756993039281</v>
      </c>
      <c r="H22" s="21">
        <v>23.189340648611655</v>
      </c>
      <c r="I22" s="21">
        <v>21.422614647061277</v>
      </c>
      <c r="J22" s="21">
        <v>20.762656847324411</v>
      </c>
      <c r="K22" s="22">
        <v>19.116408427692889</v>
      </c>
      <c r="P22" s="98"/>
      <c r="Q22" s="64"/>
      <c r="R22" s="64" t="s">
        <v>182</v>
      </c>
      <c r="S22" s="7" t="s">
        <v>6</v>
      </c>
      <c r="T22" s="82">
        <v>896502</v>
      </c>
      <c r="U22" s="82">
        <v>788087</v>
      </c>
      <c r="V22" s="82">
        <v>829716</v>
      </c>
      <c r="W22" s="82">
        <v>978554</v>
      </c>
      <c r="X22" s="82">
        <v>918865</v>
      </c>
      <c r="Y22" s="82">
        <v>924275</v>
      </c>
      <c r="Z22" s="83">
        <v>795052</v>
      </c>
    </row>
    <row r="23" spans="1:26" x14ac:dyDescent="0.25">
      <c r="A23" s="30"/>
      <c r="B23" s="64"/>
      <c r="C23" s="64"/>
      <c r="D23" s="7" t="s">
        <v>41</v>
      </c>
      <c r="E23" s="21">
        <v>0.34119909107382884</v>
      </c>
      <c r="F23" s="21">
        <v>0.3505450304898442</v>
      </c>
      <c r="G23" s="21">
        <v>0.45934429225026002</v>
      </c>
      <c r="H23" s="21">
        <v>0.47350277069721614</v>
      </c>
      <c r="I23" s="21">
        <v>0.28505783619656921</v>
      </c>
      <c r="J23" s="21">
        <v>0.32861396124695125</v>
      </c>
      <c r="K23" s="22">
        <v>0.3886467243495208</v>
      </c>
      <c r="P23" s="98"/>
      <c r="Q23" s="64"/>
      <c r="R23" s="64"/>
      <c r="S23" s="7" t="s">
        <v>41</v>
      </c>
      <c r="T23" s="82">
        <v>16324.434749923228</v>
      </c>
      <c r="U23" s="82">
        <v>17289.895967783588</v>
      </c>
      <c r="V23" s="82">
        <v>30079.004796908175</v>
      </c>
      <c r="W23" s="82">
        <v>31409.32902198804</v>
      </c>
      <c r="X23" s="82">
        <v>15059.013733334341</v>
      </c>
      <c r="Y23" s="82">
        <v>16085.116533464146</v>
      </c>
      <c r="Z23" s="83">
        <v>16957.802570789114</v>
      </c>
    </row>
    <row r="24" spans="1:26" x14ac:dyDescent="0.25">
      <c r="A24" s="30"/>
      <c r="B24" s="64"/>
      <c r="C24" s="64" t="s">
        <v>183</v>
      </c>
      <c r="D24" s="7" t="s">
        <v>6</v>
      </c>
      <c r="E24" s="21">
        <v>14.135037835953982</v>
      </c>
      <c r="F24" s="21">
        <v>13.744719177414103</v>
      </c>
      <c r="G24" s="21">
        <v>13.860613565869246</v>
      </c>
      <c r="H24" s="21">
        <v>14.342805089477242</v>
      </c>
      <c r="I24" s="21">
        <v>14.233443819390384</v>
      </c>
      <c r="J24" s="21">
        <v>13.988069966407748</v>
      </c>
      <c r="K24" s="22">
        <v>13.056975433775836</v>
      </c>
      <c r="P24" s="98"/>
      <c r="Q24" s="64"/>
      <c r="R24" s="64" t="s">
        <v>183</v>
      </c>
      <c r="S24" s="7" t="s">
        <v>6</v>
      </c>
      <c r="T24" s="82">
        <v>571869</v>
      </c>
      <c r="U24" s="82">
        <v>542513</v>
      </c>
      <c r="V24" s="82">
        <v>570377</v>
      </c>
      <c r="W24" s="82">
        <v>605244</v>
      </c>
      <c r="X24" s="82">
        <v>610505</v>
      </c>
      <c r="Y24" s="82">
        <v>622696</v>
      </c>
      <c r="Z24" s="83">
        <v>543040</v>
      </c>
    </row>
    <row r="25" spans="1:26" x14ac:dyDescent="0.25">
      <c r="A25" s="30"/>
      <c r="C25" s="64"/>
      <c r="D25" s="7" t="s">
        <v>41</v>
      </c>
      <c r="E25" s="21">
        <v>0.26477884770474647</v>
      </c>
      <c r="F25" s="21">
        <v>0.2912409148994714</v>
      </c>
      <c r="G25" s="21">
        <v>0.43649187980732512</v>
      </c>
      <c r="H25" s="21">
        <v>0.27537709207846628</v>
      </c>
      <c r="I25" s="21">
        <v>0.21707050846876125</v>
      </c>
      <c r="J25" s="21">
        <v>0.26923166112432612</v>
      </c>
      <c r="K25" s="22">
        <v>0.28970085809702373</v>
      </c>
      <c r="P25" s="30"/>
      <c r="Q25" s="64"/>
      <c r="R25" s="64"/>
      <c r="S25" s="7" t="s">
        <v>41</v>
      </c>
      <c r="T25" s="82">
        <v>12223.908938967821</v>
      </c>
      <c r="U25" s="82">
        <v>12783.786724572676</v>
      </c>
      <c r="V25" s="82">
        <v>26585.122548904135</v>
      </c>
      <c r="W25" s="82">
        <v>16020.579517408063</v>
      </c>
      <c r="X25" s="82">
        <v>10964.626879532025</v>
      </c>
      <c r="Y25" s="82">
        <v>12405.431578186668</v>
      </c>
      <c r="Z25" s="83">
        <v>12938.549940642784</v>
      </c>
    </row>
    <row r="26" spans="1:26" x14ac:dyDescent="0.25">
      <c r="A26" s="30"/>
      <c r="B26" s="64"/>
      <c r="C26" s="64" t="s">
        <v>184</v>
      </c>
      <c r="D26" s="7" t="s">
        <v>6</v>
      </c>
      <c r="E26" s="21">
        <v>21.398008529928283</v>
      </c>
      <c r="F26" s="21">
        <v>21.46088295987018</v>
      </c>
      <c r="G26" s="21">
        <v>23.422757012479916</v>
      </c>
      <c r="H26" s="21">
        <v>17.052478717222723</v>
      </c>
      <c r="I26" s="21">
        <v>17.937139751689639</v>
      </c>
      <c r="J26" s="21">
        <v>20.290626652487564</v>
      </c>
      <c r="K26" s="22">
        <v>20.206429281248415</v>
      </c>
      <c r="P26" s="30"/>
      <c r="Q26" s="64"/>
      <c r="R26" s="64" t="s">
        <v>184</v>
      </c>
      <c r="S26" s="7" t="s">
        <v>6</v>
      </c>
      <c r="T26" s="82">
        <v>865711</v>
      </c>
      <c r="U26" s="82">
        <v>847075</v>
      </c>
      <c r="V26" s="82">
        <v>963868</v>
      </c>
      <c r="W26" s="82">
        <v>719588</v>
      </c>
      <c r="X26" s="82">
        <v>769365</v>
      </c>
      <c r="Y26" s="82">
        <v>903262</v>
      </c>
      <c r="Z26" s="83">
        <v>840386</v>
      </c>
    </row>
    <row r="27" spans="1:26" x14ac:dyDescent="0.25">
      <c r="A27" s="30"/>
      <c r="B27" s="64"/>
      <c r="C27" s="64"/>
      <c r="D27" s="7" t="s">
        <v>41</v>
      </c>
      <c r="E27" s="21">
        <v>0.31607810574910084</v>
      </c>
      <c r="F27" s="21">
        <v>0.37526239907535852</v>
      </c>
      <c r="G27" s="21">
        <v>0.44416572512138708</v>
      </c>
      <c r="H27" s="21">
        <v>0.3667748728937511</v>
      </c>
      <c r="I27" s="21">
        <v>0.27969028062281348</v>
      </c>
      <c r="J27" s="21">
        <v>0.31064195592143118</v>
      </c>
      <c r="K27" s="22">
        <v>0.36725753681675199</v>
      </c>
      <c r="P27" s="30"/>
      <c r="Q27" s="64"/>
      <c r="R27" s="64"/>
      <c r="S27" s="7" t="s">
        <v>41</v>
      </c>
      <c r="T27" s="82">
        <v>14172.691388669356</v>
      </c>
      <c r="U27" s="82">
        <v>15924.809715382784</v>
      </c>
      <c r="V27" s="82">
        <v>33296.924731158892</v>
      </c>
      <c r="W27" s="82">
        <v>17236.395874310358</v>
      </c>
      <c r="X27" s="82">
        <v>14424.121833180488</v>
      </c>
      <c r="Y27" s="82">
        <v>16621.014848785569</v>
      </c>
      <c r="Z27" s="83">
        <v>16204.46131682956</v>
      </c>
    </row>
    <row r="28" spans="1:26" x14ac:dyDescent="0.25">
      <c r="A28" s="30"/>
      <c r="B28" s="64"/>
      <c r="C28" s="63" t="s">
        <v>174</v>
      </c>
      <c r="D28" s="7" t="s">
        <v>6</v>
      </c>
      <c r="E28" s="21">
        <v>0.52385772247701601</v>
      </c>
      <c r="F28" s="21">
        <v>0.32958666756184657</v>
      </c>
      <c r="G28" s="21">
        <v>0</v>
      </c>
      <c r="H28" s="21">
        <v>0</v>
      </c>
      <c r="I28" s="21">
        <v>0</v>
      </c>
      <c r="J28" s="21">
        <v>0.2300509791711875</v>
      </c>
      <c r="K28" s="22">
        <v>0.26487117224969542</v>
      </c>
      <c r="P28" s="30"/>
      <c r="Q28" s="64"/>
      <c r="R28" s="63" t="s">
        <v>174</v>
      </c>
      <c r="S28" s="7" t="s">
        <v>6</v>
      </c>
      <c r="T28" s="82">
        <v>21194</v>
      </c>
      <c r="U28" s="82">
        <v>13009</v>
      </c>
      <c r="V28" s="82">
        <v>0</v>
      </c>
      <c r="W28" s="82">
        <v>0</v>
      </c>
      <c r="X28" s="82">
        <v>0</v>
      </c>
      <c r="Y28" s="82">
        <v>10241</v>
      </c>
      <c r="Z28" s="83">
        <v>11016</v>
      </c>
    </row>
    <row r="29" spans="1:26" x14ac:dyDescent="0.25">
      <c r="A29" s="30"/>
      <c r="B29" s="64"/>
      <c r="C29" s="62"/>
      <c r="D29" s="7" t="s">
        <v>41</v>
      </c>
      <c r="E29" s="21">
        <v>5.7017391088815365E-2</v>
      </c>
      <c r="F29" s="21">
        <v>4.9723645635667238E-2</v>
      </c>
      <c r="G29" s="21">
        <v>0</v>
      </c>
      <c r="H29" s="141">
        <v>0</v>
      </c>
      <c r="I29" s="21">
        <v>0</v>
      </c>
      <c r="J29" s="21">
        <v>2.4505086460122082E-2</v>
      </c>
      <c r="K29" s="22">
        <v>3.5574238521119926E-2</v>
      </c>
      <c r="P29" s="30"/>
      <c r="Q29" s="64"/>
      <c r="R29" s="62"/>
      <c r="S29" s="7" t="s">
        <v>41</v>
      </c>
      <c r="T29" s="82">
        <v>2325.5715645880264</v>
      </c>
      <c r="U29" s="82">
        <v>1982.0042879766559</v>
      </c>
      <c r="V29" s="82">
        <v>0</v>
      </c>
      <c r="W29" s="82">
        <v>0</v>
      </c>
      <c r="X29" s="82">
        <v>0</v>
      </c>
      <c r="Y29" s="82">
        <v>1089.7302886957157</v>
      </c>
      <c r="Z29" s="83">
        <v>1484.5841689936526</v>
      </c>
    </row>
    <row r="30" spans="1:26" x14ac:dyDescent="0.25">
      <c r="A30" s="30"/>
      <c r="B30" s="64"/>
      <c r="C30" s="64" t="s">
        <v>210</v>
      </c>
      <c r="D30" s="7" t="s">
        <v>6</v>
      </c>
      <c r="E30" s="21">
        <v>0</v>
      </c>
      <c r="F30" s="21">
        <v>0</v>
      </c>
      <c r="G30" s="21">
        <v>0</v>
      </c>
      <c r="H30" s="141">
        <v>0</v>
      </c>
      <c r="I30" s="21">
        <v>0</v>
      </c>
      <c r="J30" s="141">
        <v>0</v>
      </c>
      <c r="K30" s="22">
        <v>1.7767960253935857</v>
      </c>
      <c r="P30" s="30"/>
      <c r="Q30" s="64"/>
      <c r="R30" s="64" t="s">
        <v>210</v>
      </c>
      <c r="S30" s="7" t="s">
        <v>6</v>
      </c>
      <c r="T30" s="82">
        <v>0</v>
      </c>
      <c r="U30" s="82">
        <v>0</v>
      </c>
      <c r="V30" s="82">
        <v>0</v>
      </c>
      <c r="W30" s="82">
        <v>0</v>
      </c>
      <c r="X30" s="82">
        <v>0</v>
      </c>
      <c r="Y30" s="142">
        <v>0</v>
      </c>
      <c r="Z30" s="83">
        <v>73897</v>
      </c>
    </row>
    <row r="31" spans="1:26" x14ac:dyDescent="0.25">
      <c r="A31" s="30"/>
      <c r="B31" s="64"/>
      <c r="C31" s="64"/>
      <c r="D31" s="7" t="s">
        <v>41</v>
      </c>
      <c r="E31" s="21">
        <v>0</v>
      </c>
      <c r="F31" s="21">
        <v>0</v>
      </c>
      <c r="G31" s="21">
        <v>0</v>
      </c>
      <c r="H31" s="21">
        <v>0</v>
      </c>
      <c r="I31" s="21">
        <v>0</v>
      </c>
      <c r="J31" s="141">
        <v>0</v>
      </c>
      <c r="K31" s="22">
        <v>8.5330462169433713E-2</v>
      </c>
      <c r="P31" s="30"/>
      <c r="Q31" s="64"/>
      <c r="R31" s="64"/>
      <c r="S31" s="7" t="s">
        <v>41</v>
      </c>
      <c r="T31" s="82">
        <v>0</v>
      </c>
      <c r="U31" s="82">
        <v>0</v>
      </c>
      <c r="V31" s="82">
        <v>0</v>
      </c>
      <c r="W31" s="82">
        <v>0</v>
      </c>
      <c r="X31" s="82">
        <v>0</v>
      </c>
      <c r="Y31" s="142">
        <v>0</v>
      </c>
      <c r="Z31" s="83">
        <v>3590.2755908281652</v>
      </c>
    </row>
    <row r="32" spans="1:26" x14ac:dyDescent="0.25">
      <c r="A32" s="30"/>
      <c r="B32" s="64"/>
      <c r="C32" s="64" t="s">
        <v>20</v>
      </c>
      <c r="D32" s="7" t="s">
        <v>6</v>
      </c>
      <c r="E32" s="21">
        <v>100</v>
      </c>
      <c r="F32" s="21">
        <v>100</v>
      </c>
      <c r="G32" s="21">
        <v>100</v>
      </c>
      <c r="H32" s="21">
        <v>100</v>
      </c>
      <c r="I32" s="21">
        <v>100</v>
      </c>
      <c r="J32" s="21">
        <v>100</v>
      </c>
      <c r="K32" s="22">
        <v>100</v>
      </c>
      <c r="P32" s="30"/>
      <c r="Q32" s="64"/>
      <c r="R32" s="64" t="s">
        <v>20</v>
      </c>
      <c r="S32" s="7" t="s">
        <v>6</v>
      </c>
      <c r="T32" s="82">
        <f>+'41'!T22</f>
        <v>4045755</v>
      </c>
      <c r="U32" s="82">
        <f>+'41'!U22</f>
        <v>3947065</v>
      </c>
      <c r="V32" s="82">
        <f>+'41'!V22</f>
        <v>4115092</v>
      </c>
      <c r="W32" s="82">
        <f>+'41'!W22</f>
        <v>4219844</v>
      </c>
      <c r="X32" s="82">
        <f>+'41'!X22</f>
        <v>4289229</v>
      </c>
      <c r="Y32" s="82">
        <f>+'41'!Y22</f>
        <v>4451622</v>
      </c>
      <c r="Z32" s="83">
        <f>+'41'!Z22</f>
        <v>4159003</v>
      </c>
    </row>
    <row r="33" spans="1:26" x14ac:dyDescent="0.25">
      <c r="A33" s="30"/>
      <c r="B33" s="64"/>
      <c r="C33" s="64"/>
      <c r="D33" s="7" t="s">
        <v>41</v>
      </c>
      <c r="E33" s="21">
        <v>0</v>
      </c>
      <c r="F33" s="21">
        <v>0</v>
      </c>
      <c r="G33" s="21">
        <v>0</v>
      </c>
      <c r="H33" s="21">
        <v>0</v>
      </c>
      <c r="I33" s="21">
        <v>0</v>
      </c>
      <c r="J33" s="21">
        <v>0</v>
      </c>
      <c r="K33" s="22">
        <v>0</v>
      </c>
      <c r="P33" s="30"/>
      <c r="Q33" s="64"/>
      <c r="R33" s="64"/>
      <c r="S33" s="7" t="s">
        <v>41</v>
      </c>
      <c r="T33" s="82">
        <f>+'41'!T23</f>
        <v>38465.196403339396</v>
      </c>
      <c r="U33" s="82">
        <f>+'41'!U23</f>
        <v>47821.40802154487</v>
      </c>
      <c r="V33" s="82">
        <f>+'41'!V23</f>
        <v>121458.32368128364</v>
      </c>
      <c r="W33" s="82">
        <f>+'41'!W23</f>
        <v>80801.956844794229</v>
      </c>
      <c r="X33" s="82">
        <f>+'41'!X23</f>
        <v>45333.245252444933</v>
      </c>
      <c r="Y33" s="82">
        <f>+'41'!Y23</f>
        <v>50466.402249350343</v>
      </c>
      <c r="Z33" s="83">
        <f>+'41'!Z23</f>
        <v>65324.020698114895</v>
      </c>
    </row>
    <row r="34" spans="1:26" x14ac:dyDescent="0.25">
      <c r="A34" s="30"/>
      <c r="B34" s="64"/>
      <c r="C34" s="64"/>
      <c r="D34" s="7"/>
      <c r="E34" s="21"/>
      <c r="F34" s="21"/>
      <c r="G34" s="21"/>
      <c r="H34" s="21"/>
      <c r="I34" s="21"/>
      <c r="J34" s="21"/>
      <c r="K34" s="22"/>
      <c r="P34" s="30"/>
      <c r="Q34" s="64"/>
      <c r="R34" s="64"/>
      <c r="S34" s="7"/>
      <c r="T34" s="82"/>
      <c r="U34" s="82"/>
      <c r="V34" s="82"/>
      <c r="W34" s="82"/>
      <c r="X34" s="82"/>
      <c r="Y34" s="82"/>
      <c r="Z34" s="83"/>
    </row>
    <row r="35" spans="1:26" x14ac:dyDescent="0.25">
      <c r="A35" s="30"/>
      <c r="B35" s="18" t="s">
        <v>21</v>
      </c>
      <c r="C35" s="64" t="s">
        <v>175</v>
      </c>
      <c r="D35" s="7" t="s">
        <v>6</v>
      </c>
      <c r="E35" s="21">
        <v>7.3522153385691208E-2</v>
      </c>
      <c r="F35" s="21">
        <v>3.0826721623315529E-2</v>
      </c>
      <c r="G35" s="21">
        <v>0.10257436284028447</v>
      </c>
      <c r="H35" s="21">
        <v>4.2349116963682772E-2</v>
      </c>
      <c r="I35" s="21">
        <v>5.1553260751418716E-2</v>
      </c>
      <c r="J35" s="21">
        <v>6.4992131455782864E-2</v>
      </c>
      <c r="K35" s="22">
        <v>3.2531879101264032E-2</v>
      </c>
      <c r="P35" s="30"/>
      <c r="Q35" s="64" t="s">
        <v>21</v>
      </c>
      <c r="R35" s="64" t="s">
        <v>175</v>
      </c>
      <c r="S35" s="7" t="s">
        <v>6</v>
      </c>
      <c r="T35" s="82">
        <v>1862</v>
      </c>
      <c r="U35" s="82">
        <v>785</v>
      </c>
      <c r="V35" s="82">
        <v>2871</v>
      </c>
      <c r="W35" s="82">
        <v>1295</v>
      </c>
      <c r="X35" s="82">
        <v>1679</v>
      </c>
      <c r="Y35" s="82">
        <v>2226</v>
      </c>
      <c r="Z35" s="83">
        <v>1140</v>
      </c>
    </row>
    <row r="36" spans="1:26" x14ac:dyDescent="0.25">
      <c r="A36" s="30"/>
      <c r="B36" s="64"/>
      <c r="C36" s="64"/>
      <c r="D36" s="7" t="s">
        <v>41</v>
      </c>
      <c r="E36" s="21">
        <v>3.5438397144557474E-2</v>
      </c>
      <c r="F36" s="21">
        <v>1.2936205161362494E-2</v>
      </c>
      <c r="G36" s="21">
        <v>4.1489652717694725E-2</v>
      </c>
      <c r="H36" s="21">
        <v>1.196788712994991E-2</v>
      </c>
      <c r="I36" s="21">
        <v>1.449525537692487E-2</v>
      </c>
      <c r="J36" s="21">
        <v>1.7070554305436018E-2</v>
      </c>
      <c r="K36" s="22">
        <v>1.1545832799454212E-2</v>
      </c>
      <c r="P36" s="30"/>
      <c r="Q36" s="64"/>
      <c r="R36" s="64"/>
      <c r="S36" s="7" t="s">
        <v>41</v>
      </c>
      <c r="T36" s="82">
        <v>898.97948677767886</v>
      </c>
      <c r="U36" s="82">
        <v>329.2476271744415</v>
      </c>
      <c r="V36" s="82">
        <v>1162.0855624890344</v>
      </c>
      <c r="W36" s="82">
        <v>364.34618545710435</v>
      </c>
      <c r="X36" s="82">
        <v>472.11908762456244</v>
      </c>
      <c r="Y36" s="82">
        <v>584.42107021220272</v>
      </c>
      <c r="Z36" s="83">
        <v>404.67904229491216</v>
      </c>
    </row>
    <row r="37" spans="1:26" x14ac:dyDescent="0.25">
      <c r="A37" s="30"/>
      <c r="B37" s="64"/>
      <c r="C37" s="64" t="s">
        <v>176</v>
      </c>
      <c r="D37" s="7" t="s">
        <v>6</v>
      </c>
      <c r="E37" s="21">
        <v>4.6716576442112165</v>
      </c>
      <c r="F37" s="21">
        <v>2.2541598402822394</v>
      </c>
      <c r="G37" s="21">
        <v>5.8695687124970304</v>
      </c>
      <c r="H37" s="21">
        <v>4.6076166276695067</v>
      </c>
      <c r="I37" s="21">
        <v>5.4381781525939674</v>
      </c>
      <c r="J37" s="21">
        <v>4.7307322855566225</v>
      </c>
      <c r="K37" s="22">
        <v>5.8951474707177418</v>
      </c>
      <c r="P37" s="30"/>
      <c r="Q37" s="64"/>
      <c r="R37" s="64" t="s">
        <v>176</v>
      </c>
      <c r="S37" s="7" t="s">
        <v>6</v>
      </c>
      <c r="T37" s="82">
        <v>118313</v>
      </c>
      <c r="U37" s="82">
        <v>57402</v>
      </c>
      <c r="V37" s="82">
        <v>164286</v>
      </c>
      <c r="W37" s="82">
        <v>140897</v>
      </c>
      <c r="X37" s="82">
        <v>177112</v>
      </c>
      <c r="Y37" s="82">
        <v>162029</v>
      </c>
      <c r="Z37" s="83">
        <v>206581</v>
      </c>
    </row>
    <row r="38" spans="1:26" x14ac:dyDescent="0.25">
      <c r="A38" s="30"/>
      <c r="B38" s="64"/>
      <c r="C38" s="64"/>
      <c r="D38" s="7" t="s">
        <v>41</v>
      </c>
      <c r="E38" s="21">
        <v>0.18968993112696403</v>
      </c>
      <c r="F38" s="21">
        <v>0.19976303681408097</v>
      </c>
      <c r="G38" s="21">
        <v>0.37984968212237624</v>
      </c>
      <c r="H38" s="21">
        <v>0.22261231218314079</v>
      </c>
      <c r="I38" s="21">
        <v>0.18797606367840319</v>
      </c>
      <c r="J38" s="21">
        <v>0.21220650219129772</v>
      </c>
      <c r="K38" s="22">
        <v>0.19475494245540109</v>
      </c>
      <c r="P38" s="30"/>
      <c r="Q38" s="64"/>
      <c r="R38" s="64"/>
      <c r="S38" s="7" t="s">
        <v>41</v>
      </c>
      <c r="T38" s="82">
        <v>4877.6843268537341</v>
      </c>
      <c r="U38" s="82">
        <v>5233.3800936109674</v>
      </c>
      <c r="V38" s="82">
        <v>11266.581373483337</v>
      </c>
      <c r="W38" s="82">
        <v>7299.3995861811118</v>
      </c>
      <c r="X38" s="82">
        <v>6454.1158436567703</v>
      </c>
      <c r="Y38" s="82">
        <v>7974.0028784536962</v>
      </c>
      <c r="Z38" s="83">
        <v>7378.9700375384118</v>
      </c>
    </row>
    <row r="39" spans="1:26" x14ac:dyDescent="0.25">
      <c r="A39" s="30"/>
      <c r="B39" s="64"/>
      <c r="C39" s="64" t="s">
        <v>177</v>
      </c>
      <c r="D39" s="7" t="s">
        <v>6</v>
      </c>
      <c r="E39" s="21">
        <v>10.380601523353747</v>
      </c>
      <c r="F39" s="21">
        <v>14.069237209463056</v>
      </c>
      <c r="G39" s="21">
        <v>13.760399007483176</v>
      </c>
      <c r="H39" s="21">
        <v>13.758819326240266</v>
      </c>
      <c r="I39" s="21">
        <v>13.996879170087686</v>
      </c>
      <c r="J39" s="21">
        <v>14.556514833446716</v>
      </c>
      <c r="K39" s="22">
        <v>19.105630155339721</v>
      </c>
      <c r="P39" s="30"/>
      <c r="Q39" s="64"/>
      <c r="R39" s="64" t="s">
        <v>177</v>
      </c>
      <c r="S39" s="7" t="s">
        <v>6</v>
      </c>
      <c r="T39" s="82">
        <v>262896</v>
      </c>
      <c r="U39" s="82">
        <v>358272</v>
      </c>
      <c r="V39" s="82">
        <v>385146</v>
      </c>
      <c r="W39" s="82">
        <v>420733</v>
      </c>
      <c r="X39" s="82">
        <v>455854</v>
      </c>
      <c r="Y39" s="82">
        <v>498565</v>
      </c>
      <c r="Z39" s="83">
        <v>669510</v>
      </c>
    </row>
    <row r="40" spans="1:26" x14ac:dyDescent="0.25">
      <c r="A40" s="30"/>
      <c r="B40" s="64"/>
      <c r="C40" s="64"/>
      <c r="D40" s="7" t="s">
        <v>41</v>
      </c>
      <c r="E40" s="21">
        <v>0.3923444961485078</v>
      </c>
      <c r="F40" s="21">
        <v>0.50671420269706635</v>
      </c>
      <c r="G40" s="21">
        <v>0.5433484581968292</v>
      </c>
      <c r="H40" s="21">
        <v>0.47192421771815718</v>
      </c>
      <c r="I40" s="21">
        <v>0.42793285016251636</v>
      </c>
      <c r="J40" s="21">
        <v>0.4025392465404995</v>
      </c>
      <c r="K40" s="22">
        <v>0.38796692286011647</v>
      </c>
      <c r="P40" s="30"/>
      <c r="Q40" s="64"/>
      <c r="R40" s="64"/>
      <c r="S40" s="7" t="s">
        <v>41</v>
      </c>
      <c r="T40" s="82">
        <v>10932.061654942807</v>
      </c>
      <c r="U40" s="82">
        <v>14635.046664710853</v>
      </c>
      <c r="V40" s="82">
        <v>17038.232332101808</v>
      </c>
      <c r="W40" s="82">
        <v>16215.165222666241</v>
      </c>
      <c r="X40" s="82">
        <v>15679.510867208204</v>
      </c>
      <c r="Y40" s="82">
        <v>15438.684377371141</v>
      </c>
      <c r="Z40" s="83">
        <v>16677.23664581171</v>
      </c>
    </row>
    <row r="41" spans="1:26" x14ac:dyDescent="0.25">
      <c r="A41" s="30"/>
      <c r="B41" s="64"/>
      <c r="C41" s="64" t="s">
        <v>178</v>
      </c>
      <c r="D41" s="7" t="s">
        <v>6</v>
      </c>
      <c r="E41" s="21">
        <v>9.8990748528174937</v>
      </c>
      <c r="F41" s="21">
        <v>11.45520975522405</v>
      </c>
      <c r="G41" s="21">
        <v>8.5651557997745584</v>
      </c>
      <c r="H41" s="21">
        <v>10.18837999094154</v>
      </c>
      <c r="I41" s="21">
        <v>11.031200315890379</v>
      </c>
      <c r="J41" s="21">
        <v>12.999068621296747</v>
      </c>
      <c r="K41" s="22">
        <v>14.115211364469765</v>
      </c>
      <c r="P41" s="30"/>
      <c r="Q41" s="64"/>
      <c r="R41" s="64" t="s">
        <v>178</v>
      </c>
      <c r="S41" s="7" t="s">
        <v>6</v>
      </c>
      <c r="T41" s="82">
        <v>250701</v>
      </c>
      <c r="U41" s="82">
        <v>291706</v>
      </c>
      <c r="V41" s="82">
        <v>239734</v>
      </c>
      <c r="W41" s="82">
        <v>311552</v>
      </c>
      <c r="X41" s="82">
        <v>359267</v>
      </c>
      <c r="Y41" s="82">
        <v>445222</v>
      </c>
      <c r="Z41" s="83">
        <v>494633</v>
      </c>
    </row>
    <row r="42" spans="1:26" x14ac:dyDescent="0.25">
      <c r="A42" s="30"/>
      <c r="B42" s="64"/>
      <c r="C42" s="64"/>
      <c r="D42" s="7" t="s">
        <v>41</v>
      </c>
      <c r="E42" s="21">
        <v>0.35761368669034738</v>
      </c>
      <c r="F42" s="21">
        <v>0.3499775179128749</v>
      </c>
      <c r="G42" s="21">
        <v>0.3787214641705875</v>
      </c>
      <c r="H42" s="21">
        <v>0.31243556309219062</v>
      </c>
      <c r="I42" s="21">
        <v>0.21341757907108586</v>
      </c>
      <c r="J42" s="21">
        <v>0.30008974680066902</v>
      </c>
      <c r="K42" s="22">
        <v>0.30134095220113188</v>
      </c>
      <c r="P42" s="30"/>
      <c r="Q42" s="64"/>
      <c r="R42" s="64"/>
      <c r="S42" s="7" t="s">
        <v>41</v>
      </c>
      <c r="T42" s="82">
        <v>10161.266866185446</v>
      </c>
      <c r="U42" s="82">
        <v>10293.482945723546</v>
      </c>
      <c r="V42" s="82">
        <v>12211.12554942785</v>
      </c>
      <c r="W42" s="82">
        <v>11744.07916818454</v>
      </c>
      <c r="X42" s="82">
        <v>7975.5615309869636</v>
      </c>
      <c r="Y42" s="82">
        <v>12146.264803440105</v>
      </c>
      <c r="Z42" s="83">
        <v>12224.697657411461</v>
      </c>
    </row>
    <row r="43" spans="1:26" x14ac:dyDescent="0.25">
      <c r="A43" s="30"/>
      <c r="B43" s="64"/>
      <c r="C43" s="64" t="s">
        <v>179</v>
      </c>
      <c r="D43" s="7" t="s">
        <v>6</v>
      </c>
      <c r="E43" s="21">
        <v>13.610877488085226</v>
      </c>
      <c r="F43" s="21">
        <v>12.73956486020769</v>
      </c>
      <c r="G43" s="21">
        <v>12.526719889101074</v>
      </c>
      <c r="H43" s="21">
        <v>14.471919592271204</v>
      </c>
      <c r="I43" s="21">
        <v>14.141590616139762</v>
      </c>
      <c r="J43" s="21">
        <v>11.388396597986002</v>
      </c>
      <c r="K43" s="22">
        <v>11.703172286263413</v>
      </c>
      <c r="P43" s="30"/>
      <c r="Q43" s="64"/>
      <c r="R43" s="64" t="s">
        <v>179</v>
      </c>
      <c r="S43" s="7" t="s">
        <v>6</v>
      </c>
      <c r="T43" s="82">
        <v>344705</v>
      </c>
      <c r="U43" s="82">
        <v>324412</v>
      </c>
      <c r="V43" s="82">
        <v>350616</v>
      </c>
      <c r="W43" s="82">
        <v>442539</v>
      </c>
      <c r="X43" s="82">
        <v>460567</v>
      </c>
      <c r="Y43" s="82">
        <v>390056</v>
      </c>
      <c r="Z43" s="83">
        <v>410109</v>
      </c>
    </row>
    <row r="44" spans="1:26" x14ac:dyDescent="0.25">
      <c r="A44" s="30"/>
      <c r="B44" s="64"/>
      <c r="C44" s="64"/>
      <c r="D44" s="7" t="s">
        <v>41</v>
      </c>
      <c r="E44" s="21">
        <v>0.35822456576499906</v>
      </c>
      <c r="F44" s="21">
        <v>0.3693092804752493</v>
      </c>
      <c r="G44" s="21">
        <v>0.42038275343003317</v>
      </c>
      <c r="H44" s="21">
        <v>0.51131519830381011</v>
      </c>
      <c r="I44" s="21">
        <v>0.28334539151278126</v>
      </c>
      <c r="J44" s="21">
        <v>0.24140141166886364</v>
      </c>
      <c r="K44" s="22">
        <v>0.56623648174776264</v>
      </c>
      <c r="P44" s="30"/>
      <c r="Q44" s="64"/>
      <c r="R44" s="64"/>
      <c r="S44" s="7" t="s">
        <v>41</v>
      </c>
      <c r="T44" s="82">
        <v>10222.805963793247</v>
      </c>
      <c r="U44" s="82">
        <v>11010.258833726799</v>
      </c>
      <c r="V44" s="82">
        <v>15677.445722397957</v>
      </c>
      <c r="W44" s="82">
        <v>19031.448664790183</v>
      </c>
      <c r="X44" s="82">
        <v>11849.685970466327</v>
      </c>
      <c r="Y44" s="82">
        <v>9437.5736753319907</v>
      </c>
      <c r="Z44" s="83">
        <v>22367.155362381167</v>
      </c>
    </row>
    <row r="45" spans="1:26" x14ac:dyDescent="0.25">
      <c r="A45" s="30"/>
      <c r="B45" s="64"/>
      <c r="C45" s="64" t="s">
        <v>180</v>
      </c>
      <c r="D45" s="7" t="s">
        <v>6</v>
      </c>
      <c r="E45" s="21">
        <v>24.2060436631564</v>
      </c>
      <c r="F45" s="21">
        <v>24.084976508860031</v>
      </c>
      <c r="G45" s="21">
        <v>23.8335158425764</v>
      </c>
      <c r="H45" s="21">
        <v>25.471996442020135</v>
      </c>
      <c r="I45" s="21">
        <v>23.689721219371254</v>
      </c>
      <c r="J45" s="21">
        <v>24.733447590240086</v>
      </c>
      <c r="K45" s="22">
        <v>20.250267175191304</v>
      </c>
      <c r="P45" s="30"/>
      <c r="Q45" s="64"/>
      <c r="R45" s="64" t="s">
        <v>180</v>
      </c>
      <c r="S45" s="7" t="s">
        <v>6</v>
      </c>
      <c r="T45" s="82">
        <v>613035</v>
      </c>
      <c r="U45" s="82">
        <v>613322</v>
      </c>
      <c r="V45" s="82">
        <v>667087</v>
      </c>
      <c r="W45" s="82">
        <v>778912</v>
      </c>
      <c r="X45" s="82">
        <v>771533</v>
      </c>
      <c r="Y45" s="82">
        <v>847128</v>
      </c>
      <c r="Z45" s="83">
        <v>709621</v>
      </c>
    </row>
    <row r="46" spans="1:26" x14ac:dyDescent="0.25">
      <c r="A46" s="30"/>
      <c r="B46" s="64"/>
      <c r="C46" s="64"/>
      <c r="D46" s="7" t="s">
        <v>41</v>
      </c>
      <c r="E46" s="21">
        <v>0.41947754173840246</v>
      </c>
      <c r="F46" s="21">
        <v>0.46740052136743465</v>
      </c>
      <c r="G46" s="21">
        <v>0.53381630173655281</v>
      </c>
      <c r="H46" s="21">
        <v>0.55924698273706763</v>
      </c>
      <c r="I46" s="21">
        <v>0.33855711785035908</v>
      </c>
      <c r="J46" s="21">
        <v>0.42606064191690041</v>
      </c>
      <c r="K46" s="22">
        <v>0.36445802018381429</v>
      </c>
      <c r="P46" s="30"/>
      <c r="Q46" s="64"/>
      <c r="R46" s="64"/>
      <c r="S46" s="7" t="s">
        <v>41</v>
      </c>
      <c r="T46" s="82">
        <v>12006.055395534035</v>
      </c>
      <c r="U46" s="82">
        <v>13972.428000323365</v>
      </c>
      <c r="V46" s="82">
        <v>24331.146309639447</v>
      </c>
      <c r="W46" s="82">
        <v>24565.42003459387</v>
      </c>
      <c r="X46" s="82">
        <v>13584.626012840621</v>
      </c>
      <c r="Y46" s="82">
        <v>20562.76736343775</v>
      </c>
      <c r="Z46" s="83">
        <v>13774.065482263777</v>
      </c>
    </row>
    <row r="47" spans="1:26" x14ac:dyDescent="0.25">
      <c r="A47" s="30"/>
      <c r="B47" s="64"/>
      <c r="C47" s="64" t="s">
        <v>181</v>
      </c>
      <c r="D47" s="7" t="s">
        <v>6</v>
      </c>
      <c r="E47" s="21">
        <v>1.9996288355307059</v>
      </c>
      <c r="F47" s="21">
        <v>1.1863771808432935</v>
      </c>
      <c r="G47" s="21">
        <v>2.4392047717979453</v>
      </c>
      <c r="H47" s="21">
        <v>1.9689886736550886</v>
      </c>
      <c r="I47" s="21">
        <v>2.1578064041493161</v>
      </c>
      <c r="J47" s="21">
        <v>1.1358440655994255</v>
      </c>
      <c r="K47" s="22">
        <v>0.48435402104013547</v>
      </c>
      <c r="P47" s="30"/>
      <c r="Q47" s="64"/>
      <c r="R47" s="64" t="s">
        <v>181</v>
      </c>
      <c r="S47" s="7" t="s">
        <v>6</v>
      </c>
      <c r="T47" s="82">
        <v>50642</v>
      </c>
      <c r="U47" s="82">
        <v>30211</v>
      </c>
      <c r="V47" s="82">
        <v>68272</v>
      </c>
      <c r="W47" s="82">
        <v>60210</v>
      </c>
      <c r="X47" s="82">
        <v>70276</v>
      </c>
      <c r="Y47" s="82">
        <v>38903</v>
      </c>
      <c r="Z47" s="83">
        <v>16973</v>
      </c>
    </row>
    <row r="48" spans="1:26" x14ac:dyDescent="0.25">
      <c r="A48" s="30"/>
      <c r="B48" s="64"/>
      <c r="C48" s="64"/>
      <c r="D48" s="7" t="s">
        <v>41</v>
      </c>
      <c r="E48" s="21">
        <v>8.6076484292059774E-2</v>
      </c>
      <c r="F48" s="21">
        <v>6.9979668549814328E-2</v>
      </c>
      <c r="G48" s="21">
        <v>0.17964426626270907</v>
      </c>
      <c r="H48" s="21">
        <v>9.5519159876985144E-2</v>
      </c>
      <c r="I48" s="21">
        <v>9.3314059445117906E-2</v>
      </c>
      <c r="J48" s="21">
        <v>6.4062381782939215E-2</v>
      </c>
      <c r="K48" s="22">
        <v>4.2462924974107343E-2</v>
      </c>
      <c r="P48" s="30"/>
      <c r="Q48" s="64"/>
      <c r="R48" s="64"/>
      <c r="S48" s="7" t="s">
        <v>41</v>
      </c>
      <c r="T48" s="82">
        <v>2130.0485257018745</v>
      </c>
      <c r="U48" s="82">
        <v>1791.540094149894</v>
      </c>
      <c r="V48" s="82">
        <v>5032.698399748404</v>
      </c>
      <c r="W48" s="82">
        <v>2790.8425096740962</v>
      </c>
      <c r="X48" s="82">
        <v>3047.1622227892526</v>
      </c>
      <c r="Y48" s="82">
        <v>2142.1420166938133</v>
      </c>
      <c r="Z48" s="83">
        <v>1485.3183327800164</v>
      </c>
    </row>
    <row r="49" spans="1:26" x14ac:dyDescent="0.25">
      <c r="A49" s="30"/>
      <c r="B49" s="64"/>
      <c r="C49" s="73" t="s">
        <v>182</v>
      </c>
      <c r="D49" s="7" t="s">
        <v>6</v>
      </c>
      <c r="E49" s="21">
        <v>6.3253532972435123</v>
      </c>
      <c r="F49" s="21">
        <v>4.7827756772846719</v>
      </c>
      <c r="G49" s="21">
        <v>4.642249133155528</v>
      </c>
      <c r="H49" s="21">
        <v>4.5297531160938087</v>
      </c>
      <c r="I49" s="21">
        <v>4.0655533946240912</v>
      </c>
      <c r="J49" s="21">
        <v>4.4020928283839851</v>
      </c>
      <c r="K49" s="22">
        <v>4.7079051039379269</v>
      </c>
      <c r="P49" s="30"/>
      <c r="Q49" s="64"/>
      <c r="R49" s="64" t="s">
        <v>182</v>
      </c>
      <c r="S49" s="7" t="s">
        <v>6</v>
      </c>
      <c r="T49" s="82">
        <v>160194</v>
      </c>
      <c r="U49" s="82">
        <v>121793</v>
      </c>
      <c r="V49" s="82">
        <v>129934</v>
      </c>
      <c r="W49" s="82">
        <v>138516</v>
      </c>
      <c r="X49" s="82">
        <v>132408</v>
      </c>
      <c r="Y49" s="82">
        <v>150773</v>
      </c>
      <c r="Z49" s="83">
        <v>164977</v>
      </c>
    </row>
    <row r="50" spans="1:26" x14ac:dyDescent="0.25">
      <c r="A50" s="30"/>
      <c r="B50" s="64"/>
      <c r="C50" s="64"/>
      <c r="D50" s="7" t="s">
        <v>41</v>
      </c>
      <c r="E50" s="21">
        <v>0.23203428864844167</v>
      </c>
      <c r="F50" s="21">
        <v>0.2139199185220938</v>
      </c>
      <c r="G50" s="21">
        <v>0.25161978681220382</v>
      </c>
      <c r="H50" s="21">
        <v>0.21242142822947577</v>
      </c>
      <c r="I50" s="21">
        <v>0.12570370118006807</v>
      </c>
      <c r="J50" s="21">
        <v>0.13784653134255284</v>
      </c>
      <c r="K50" s="22">
        <v>0.15189354451174464</v>
      </c>
      <c r="P50" s="30"/>
      <c r="Q50" s="64"/>
      <c r="R50" s="64"/>
      <c r="S50" s="7" t="s">
        <v>41</v>
      </c>
      <c r="T50" s="82">
        <v>6240.3713117859752</v>
      </c>
      <c r="U50" s="82">
        <v>5607.3965864103275</v>
      </c>
      <c r="V50" s="82">
        <v>8416.0232369829773</v>
      </c>
      <c r="W50" s="82">
        <v>7187.7998793628167</v>
      </c>
      <c r="X50" s="82">
        <v>4376.5629845345884</v>
      </c>
      <c r="Y50" s="82">
        <v>4729.9180132348283</v>
      </c>
      <c r="Z50" s="83">
        <v>5431.6938913946615</v>
      </c>
    </row>
    <row r="51" spans="1:26" x14ac:dyDescent="0.25">
      <c r="A51" s="30"/>
      <c r="B51" s="64"/>
      <c r="C51" s="64" t="s">
        <v>183</v>
      </c>
      <c r="D51" s="7" t="s">
        <v>6</v>
      </c>
      <c r="E51" s="21">
        <v>2.3300046987842391</v>
      </c>
      <c r="F51" s="21">
        <v>2.2283596414204325</v>
      </c>
      <c r="G51" s="21">
        <v>1.8284032019207239</v>
      </c>
      <c r="H51" s="21">
        <v>1.83029940335163</v>
      </c>
      <c r="I51" s="21">
        <v>1.8657121995464296</v>
      </c>
      <c r="J51" s="21">
        <v>1.6991384017074302</v>
      </c>
      <c r="K51" s="22">
        <v>1.6290481143638236</v>
      </c>
      <c r="P51" s="30"/>
      <c r="Q51" s="64"/>
      <c r="R51" s="64" t="s">
        <v>183</v>
      </c>
      <c r="S51" s="7" t="s">
        <v>6</v>
      </c>
      <c r="T51" s="82">
        <v>59009</v>
      </c>
      <c r="U51" s="82">
        <v>56745</v>
      </c>
      <c r="V51" s="82">
        <v>51176</v>
      </c>
      <c r="W51" s="82">
        <v>55969</v>
      </c>
      <c r="X51" s="82">
        <v>60763</v>
      </c>
      <c r="Y51" s="82">
        <v>58196</v>
      </c>
      <c r="Z51" s="83">
        <v>57086</v>
      </c>
    </row>
    <row r="52" spans="1:26" x14ac:dyDescent="0.25">
      <c r="A52" s="30"/>
      <c r="B52" s="64"/>
      <c r="C52" s="64"/>
      <c r="D52" s="7" t="s">
        <v>41</v>
      </c>
      <c r="E52" s="21">
        <v>0.14113599603476945</v>
      </c>
      <c r="F52" s="21">
        <v>0.19704276698813986</v>
      </c>
      <c r="G52" s="21">
        <v>0.19170650179726886</v>
      </c>
      <c r="H52" s="21">
        <v>0.12917615261353813</v>
      </c>
      <c r="I52" s="21">
        <v>9.7419669092177946E-2</v>
      </c>
      <c r="J52" s="21">
        <v>9.4350176753513509E-2</v>
      </c>
      <c r="K52" s="22">
        <v>9.5714493668852915E-2</v>
      </c>
      <c r="P52" s="30"/>
      <c r="Q52" s="73"/>
      <c r="R52" s="73"/>
      <c r="S52" s="7" t="s">
        <v>41</v>
      </c>
      <c r="T52" s="82">
        <v>3578.7164739108152</v>
      </c>
      <c r="U52" s="82">
        <v>5018.5025156610018</v>
      </c>
      <c r="V52" s="82">
        <v>5717.2108096967795</v>
      </c>
      <c r="W52" s="82">
        <v>4176.9349764486196</v>
      </c>
      <c r="X52" s="82">
        <v>3275.3293017120473</v>
      </c>
      <c r="Y52" s="82">
        <v>3210.2431130539258</v>
      </c>
      <c r="Z52" s="83">
        <v>3334.4748500683891</v>
      </c>
    </row>
    <row r="53" spans="1:26" x14ac:dyDescent="0.25">
      <c r="A53" s="30"/>
      <c r="B53" s="64"/>
      <c r="C53" s="64" t="s">
        <v>184</v>
      </c>
      <c r="D53" s="7" t="s">
        <v>6</v>
      </c>
      <c r="E53" s="21">
        <v>26.006349281559839</v>
      </c>
      <c r="F53" s="21">
        <v>26.925040408530638</v>
      </c>
      <c r="G53" s="21">
        <v>26.432209278853279</v>
      </c>
      <c r="H53" s="21">
        <v>23.129877710793139</v>
      </c>
      <c r="I53" s="21">
        <v>23.561805266845695</v>
      </c>
      <c r="J53" s="21">
        <v>24.074854818789909</v>
      </c>
      <c r="K53" s="22">
        <v>20.710793021626568</v>
      </c>
      <c r="P53" s="30"/>
      <c r="Q53" s="64"/>
      <c r="R53" s="64" t="s">
        <v>184</v>
      </c>
      <c r="S53" s="7" t="s">
        <v>6</v>
      </c>
      <c r="T53" s="82">
        <v>658629</v>
      </c>
      <c r="U53" s="82">
        <v>685644</v>
      </c>
      <c r="V53" s="82">
        <v>739823</v>
      </c>
      <c r="W53" s="82">
        <v>707292</v>
      </c>
      <c r="X53" s="82">
        <v>767367</v>
      </c>
      <c r="Y53" s="82">
        <v>824571</v>
      </c>
      <c r="Z53" s="83">
        <v>725759</v>
      </c>
    </row>
    <row r="54" spans="1:26" x14ac:dyDescent="0.25">
      <c r="A54" s="30"/>
      <c r="B54" s="64"/>
      <c r="C54" s="64"/>
      <c r="D54" s="7" t="s">
        <v>41</v>
      </c>
      <c r="E54" s="21">
        <v>0.52432264130998762</v>
      </c>
      <c r="F54" s="21">
        <v>0.52922034040508736</v>
      </c>
      <c r="G54" s="21">
        <v>0.58294678951488721</v>
      </c>
      <c r="H54" s="21">
        <v>0.4859350471295738</v>
      </c>
      <c r="I54" s="21">
        <v>0.37893662006101569</v>
      </c>
      <c r="J54" s="21">
        <v>0.40740403098941791</v>
      </c>
      <c r="K54" s="22">
        <v>0.36443654110635454</v>
      </c>
      <c r="P54" s="30"/>
      <c r="Q54" s="64"/>
      <c r="R54" s="64"/>
      <c r="S54" s="7" t="s">
        <v>41</v>
      </c>
      <c r="T54" s="82">
        <v>14225.675457534704</v>
      </c>
      <c r="U54" s="82">
        <v>14107.798403765359</v>
      </c>
      <c r="V54" s="82">
        <v>27432.743524806916</v>
      </c>
      <c r="W54" s="82">
        <v>18332.786637013567</v>
      </c>
      <c r="X54" s="82">
        <v>14411.263670620327</v>
      </c>
      <c r="Y54" s="82">
        <v>15685.596847701572</v>
      </c>
      <c r="Z54" s="83">
        <v>13602.056444890888</v>
      </c>
    </row>
    <row r="55" spans="1:26" x14ac:dyDescent="0.25">
      <c r="A55" s="30"/>
      <c r="B55" s="64"/>
      <c r="C55" s="63" t="s">
        <v>174</v>
      </c>
      <c r="D55" s="7" t="s">
        <v>6</v>
      </c>
      <c r="E55" s="21">
        <v>0.49688656187193242</v>
      </c>
      <c r="F55" s="21">
        <v>0.24347219626058123</v>
      </c>
      <c r="G55" s="21">
        <v>0</v>
      </c>
      <c r="H55" s="141">
        <v>0</v>
      </c>
      <c r="I55" s="21">
        <v>0</v>
      </c>
      <c r="J55" s="21">
        <v>0.21491782553729458</v>
      </c>
      <c r="K55" s="22">
        <v>0.18828538448257903</v>
      </c>
      <c r="P55" s="30"/>
      <c r="Q55" s="64"/>
      <c r="R55" s="63" t="s">
        <v>174</v>
      </c>
      <c r="S55" s="7" t="s">
        <v>6</v>
      </c>
      <c r="T55" s="82">
        <v>12584</v>
      </c>
      <c r="U55" s="82">
        <v>6200</v>
      </c>
      <c r="V55" s="82">
        <v>0</v>
      </c>
      <c r="W55" s="82">
        <v>0</v>
      </c>
      <c r="X55" s="82">
        <v>0</v>
      </c>
      <c r="Y55" s="82">
        <v>7361</v>
      </c>
      <c r="Z55" s="83">
        <v>6598</v>
      </c>
    </row>
    <row r="56" spans="1:26" x14ac:dyDescent="0.25">
      <c r="A56" s="30"/>
      <c r="B56" s="64"/>
      <c r="C56" s="62"/>
      <c r="D56" s="7" t="s">
        <v>41</v>
      </c>
      <c r="E56" s="21">
        <v>7.2442949449027821E-2</v>
      </c>
      <c r="F56" s="21">
        <v>7.094426962755386E-2</v>
      </c>
      <c r="G56" s="21">
        <v>0</v>
      </c>
      <c r="H56" s="141">
        <v>0</v>
      </c>
      <c r="I56" s="21">
        <v>0</v>
      </c>
      <c r="J56" s="21">
        <v>2.816206060044155E-2</v>
      </c>
      <c r="K56" s="22">
        <v>2.7760307903803055E-2</v>
      </c>
      <c r="P56" s="30"/>
      <c r="Q56" s="64"/>
      <c r="R56" s="62"/>
      <c r="S56" s="7" t="s">
        <v>41</v>
      </c>
      <c r="T56" s="82">
        <v>1879.2267074763349</v>
      </c>
      <c r="U56" s="82">
        <v>1807.2161478522967</v>
      </c>
      <c r="V56" s="82">
        <v>0</v>
      </c>
      <c r="W56" s="82">
        <v>0</v>
      </c>
      <c r="X56" s="82">
        <v>0</v>
      </c>
      <c r="Y56" s="82">
        <v>958.60790262606326</v>
      </c>
      <c r="Z56" s="83">
        <v>973.16067365863887</v>
      </c>
    </row>
    <row r="57" spans="1:26" x14ac:dyDescent="0.25">
      <c r="A57" s="30"/>
      <c r="B57" s="64"/>
      <c r="C57" s="64" t="s">
        <v>210</v>
      </c>
      <c r="D57" s="7" t="s">
        <v>6</v>
      </c>
      <c r="E57" s="21">
        <v>0</v>
      </c>
      <c r="F57" s="21">
        <v>0</v>
      </c>
      <c r="G57" s="21">
        <v>0</v>
      </c>
      <c r="H57" s="21">
        <v>0</v>
      </c>
      <c r="I57" s="21">
        <v>0</v>
      </c>
      <c r="J57" s="21">
        <v>0</v>
      </c>
      <c r="K57" s="22">
        <v>1.177654023465758</v>
      </c>
      <c r="P57" s="30"/>
      <c r="Q57" s="64"/>
      <c r="R57" s="64" t="s">
        <v>210</v>
      </c>
      <c r="S57" s="7" t="s">
        <v>6</v>
      </c>
      <c r="T57" s="82">
        <v>0</v>
      </c>
      <c r="U57" s="82">
        <v>0</v>
      </c>
      <c r="V57" s="82">
        <v>0</v>
      </c>
      <c r="W57" s="82">
        <v>0</v>
      </c>
      <c r="X57" s="82">
        <v>0</v>
      </c>
      <c r="Y57" s="82">
        <v>0</v>
      </c>
      <c r="Z57" s="83">
        <v>41268</v>
      </c>
    </row>
    <row r="58" spans="1:26" x14ac:dyDescent="0.25">
      <c r="A58" s="30"/>
      <c r="B58" s="64"/>
      <c r="C58" s="64"/>
      <c r="D58" s="7" t="s">
        <v>41</v>
      </c>
      <c r="E58" s="21">
        <v>0</v>
      </c>
      <c r="F58" s="21">
        <v>0</v>
      </c>
      <c r="G58" s="21">
        <v>0</v>
      </c>
      <c r="H58" s="21">
        <v>0</v>
      </c>
      <c r="I58" s="21">
        <v>0</v>
      </c>
      <c r="J58" s="21">
        <v>0</v>
      </c>
      <c r="K58" s="22">
        <v>7.9095159595938769E-2</v>
      </c>
      <c r="P58" s="30"/>
      <c r="Q58" s="64"/>
      <c r="R58" s="64"/>
      <c r="S58" s="7" t="s">
        <v>41</v>
      </c>
      <c r="T58" s="82">
        <v>0</v>
      </c>
      <c r="U58" s="82">
        <v>0</v>
      </c>
      <c r="V58" s="82">
        <v>0</v>
      </c>
      <c r="W58" s="82">
        <v>0</v>
      </c>
      <c r="X58" s="82">
        <v>0</v>
      </c>
      <c r="Y58" s="82">
        <v>0</v>
      </c>
      <c r="Z58" s="83">
        <v>2855.8607111574279</v>
      </c>
    </row>
    <row r="59" spans="1:26" x14ac:dyDescent="0.25">
      <c r="A59" s="30"/>
      <c r="B59" s="64"/>
      <c r="C59" s="64" t="s">
        <v>20</v>
      </c>
      <c r="D59" s="7" t="s">
        <v>6</v>
      </c>
      <c r="E59" s="21">
        <v>100</v>
      </c>
      <c r="F59" s="21">
        <v>100</v>
      </c>
      <c r="G59" s="21">
        <v>100</v>
      </c>
      <c r="H59" s="21">
        <v>100</v>
      </c>
      <c r="I59" s="21">
        <v>100</v>
      </c>
      <c r="J59" s="21">
        <v>100</v>
      </c>
      <c r="K59" s="22">
        <v>100</v>
      </c>
      <c r="P59" s="30"/>
      <c r="Q59" s="64"/>
      <c r="R59" s="64" t="s">
        <v>20</v>
      </c>
      <c r="S59" s="7" t="s">
        <v>6</v>
      </c>
      <c r="T59" s="82">
        <f>+'39'!Q9</f>
        <v>6578325</v>
      </c>
      <c r="U59" s="82">
        <f>+'39'!R9</f>
        <v>6493557</v>
      </c>
      <c r="V59" s="82">
        <f>+'39'!S9</f>
        <v>6914037</v>
      </c>
      <c r="W59" s="82">
        <f>+'39'!T9</f>
        <v>7277759</v>
      </c>
      <c r="X59" s="82">
        <f>+'39'!U9</f>
        <v>7546055</v>
      </c>
      <c r="Y59" s="82">
        <f>+'39'!V9</f>
        <v>7876652</v>
      </c>
      <c r="Z59" s="83">
        <f>+'39'!W9</f>
        <v>7663258</v>
      </c>
    </row>
    <row r="60" spans="1:26" x14ac:dyDescent="0.25">
      <c r="A60" s="30"/>
      <c r="B60" s="64"/>
      <c r="C60" s="64"/>
      <c r="D60" s="7" t="s">
        <v>41</v>
      </c>
      <c r="E60" s="21">
        <v>0</v>
      </c>
      <c r="F60" s="21">
        <v>0</v>
      </c>
      <c r="G60" s="21">
        <v>0</v>
      </c>
      <c r="H60" s="21">
        <v>0</v>
      </c>
      <c r="I60" s="21">
        <v>0</v>
      </c>
      <c r="J60" s="21">
        <v>0</v>
      </c>
      <c r="K60" s="22">
        <v>0</v>
      </c>
      <c r="P60" s="30"/>
      <c r="Q60" s="64"/>
      <c r="R60" s="64"/>
      <c r="S60" s="7" t="s">
        <v>41</v>
      </c>
      <c r="T60" s="82">
        <f>+'39'!Q10</f>
        <v>62055.857953104802</v>
      </c>
      <c r="U60" s="82">
        <f>+'39'!R10</f>
        <v>74579.280642775353</v>
      </c>
      <c r="V60" s="82">
        <f>+'39'!S10</f>
        <v>191430.80814038674</v>
      </c>
      <c r="W60" s="82">
        <f>+'39'!T10</f>
        <v>137520.13675052667</v>
      </c>
      <c r="X60" s="82">
        <f>+'39'!U10</f>
        <v>80810.362438501106</v>
      </c>
      <c r="Y60" s="82">
        <f>+'39'!V10</f>
        <v>91692.870121674801</v>
      </c>
      <c r="Z60" s="83">
        <f>+'39'!W10</f>
        <v>104542.17132235787</v>
      </c>
    </row>
    <row r="61" spans="1:26" x14ac:dyDescent="0.25">
      <c r="A61" s="11"/>
      <c r="B61" s="25"/>
      <c r="C61" s="25"/>
      <c r="D61" s="25"/>
      <c r="E61" s="25"/>
      <c r="F61" s="25"/>
      <c r="G61" s="25"/>
      <c r="H61" s="25"/>
      <c r="I61" s="25"/>
      <c r="J61" s="25"/>
      <c r="K61" s="79"/>
      <c r="P61" s="11"/>
      <c r="Q61" s="25"/>
      <c r="R61" s="25"/>
      <c r="S61" s="25"/>
      <c r="T61" s="25"/>
      <c r="U61" s="25"/>
      <c r="V61" s="25"/>
      <c r="W61" s="25"/>
      <c r="X61" s="25"/>
      <c r="Y61" s="25"/>
      <c r="Z61" s="79"/>
    </row>
    <row r="62" spans="1:26" x14ac:dyDescent="0.25">
      <c r="A62" s="179" t="s">
        <v>8</v>
      </c>
      <c r="B62" s="179"/>
      <c r="C62" s="179"/>
      <c r="P62" s="179" t="s">
        <v>8</v>
      </c>
      <c r="Q62" s="179"/>
      <c r="R62" s="179"/>
    </row>
    <row r="63" spans="1:26" ht="42" customHeight="1" x14ac:dyDescent="0.25">
      <c r="A63" s="172" t="s">
        <v>15</v>
      </c>
      <c r="B63" s="172"/>
      <c r="C63" s="172"/>
      <c r="D63" s="172"/>
      <c r="E63" s="172"/>
      <c r="F63" s="172"/>
      <c r="G63" s="172"/>
      <c r="H63" s="172"/>
      <c r="I63" s="172"/>
      <c r="J63" s="172"/>
      <c r="K63" s="6"/>
      <c r="L63" s="6"/>
      <c r="M63" s="6"/>
      <c r="N63" s="6"/>
      <c r="O63" s="6"/>
      <c r="P63" s="172" t="s">
        <v>15</v>
      </c>
      <c r="Q63" s="172"/>
      <c r="R63" s="172"/>
      <c r="S63" s="172"/>
      <c r="T63" s="172"/>
      <c r="U63" s="172"/>
      <c r="V63" s="172"/>
      <c r="W63" s="172"/>
      <c r="X63" s="172"/>
      <c r="Y63" s="172"/>
      <c r="Z63" s="6"/>
    </row>
    <row r="64" spans="1:26" ht="56.25" customHeight="1" x14ac:dyDescent="0.25">
      <c r="A64" s="172" t="s">
        <v>16</v>
      </c>
      <c r="B64" s="172"/>
      <c r="C64" s="172"/>
      <c r="D64" s="172"/>
      <c r="E64" s="172"/>
      <c r="F64" s="172"/>
      <c r="G64" s="172"/>
      <c r="H64" s="172"/>
      <c r="I64" s="172"/>
      <c r="J64" s="172"/>
      <c r="K64" s="6"/>
      <c r="L64" s="6"/>
      <c r="M64" s="6"/>
      <c r="N64" s="6"/>
      <c r="O64" s="6"/>
      <c r="P64" s="172" t="s">
        <v>16</v>
      </c>
      <c r="Q64" s="172"/>
      <c r="R64" s="172"/>
      <c r="S64" s="172"/>
      <c r="T64" s="172"/>
      <c r="U64" s="172"/>
      <c r="V64" s="172"/>
      <c r="W64" s="172"/>
      <c r="X64" s="172"/>
      <c r="Y64" s="172"/>
      <c r="Z64" s="6"/>
    </row>
    <row r="65" spans="1:26" ht="15" customHeight="1" x14ac:dyDescent="0.25">
      <c r="A65" s="7" t="s">
        <v>211</v>
      </c>
      <c r="K65" s="6"/>
      <c r="L65" s="6"/>
      <c r="M65" s="6"/>
      <c r="N65" s="6"/>
      <c r="O65" s="6"/>
      <c r="P65" s="7" t="s">
        <v>211</v>
      </c>
      <c r="Z65" s="6"/>
    </row>
    <row r="66" spans="1:26" x14ac:dyDescent="0.25">
      <c r="A66" s="172" t="s">
        <v>11</v>
      </c>
      <c r="B66" s="172"/>
      <c r="C66" s="172"/>
      <c r="D66" s="172"/>
      <c r="E66" s="172"/>
      <c r="F66" s="172"/>
      <c r="G66" s="172"/>
      <c r="H66" s="172"/>
      <c r="I66" s="172"/>
      <c r="J66" s="172"/>
      <c r="P66" s="172" t="s">
        <v>11</v>
      </c>
      <c r="Q66" s="172"/>
      <c r="R66" s="172"/>
      <c r="S66" s="172"/>
      <c r="T66" s="172"/>
      <c r="U66" s="172"/>
      <c r="V66" s="172"/>
      <c r="W66" s="172"/>
      <c r="X66" s="172"/>
      <c r="Y66" s="172"/>
    </row>
    <row r="91" ht="54.75" customHeight="1" x14ac:dyDescent="0.25"/>
    <row r="92" ht="65.25" customHeight="1" x14ac:dyDescent="0.25"/>
  </sheetData>
  <mergeCells count="9">
    <mergeCell ref="P8:P9"/>
    <mergeCell ref="A66:J66"/>
    <mergeCell ref="P62:R62"/>
    <mergeCell ref="P63:Y63"/>
    <mergeCell ref="P64:Y64"/>
    <mergeCell ref="P66:Y66"/>
    <mergeCell ref="A62:C62"/>
    <mergeCell ref="A63:J63"/>
    <mergeCell ref="A64:J64"/>
  </mergeCells>
  <hyperlinks>
    <hyperlink ref="A1" location="Indice!A1" display="Indice" xr:uid="{E4A52F18-789A-4760-B6A2-E93BE76B9BF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B81CE-E536-4016-9855-D5139C902290}">
  <dimension ref="A1:Y81"/>
  <sheetViews>
    <sheetView workbookViewId="0"/>
  </sheetViews>
  <sheetFormatPr baseColWidth="10" defaultRowHeight="15" x14ac:dyDescent="0.25"/>
  <cols>
    <col min="1" max="1" width="20.5703125" customWidth="1"/>
    <col min="2" max="2" width="15" customWidth="1"/>
    <col min="3" max="3" width="9.85546875" customWidth="1"/>
    <col min="15" max="15" width="22" customWidth="1"/>
    <col min="16" max="16" width="17.85546875" customWidth="1"/>
  </cols>
  <sheetData>
    <row r="1" spans="1:25" x14ac:dyDescent="0.25">
      <c r="A1" s="166" t="s">
        <v>278</v>
      </c>
    </row>
    <row r="3" spans="1:25" x14ac:dyDescent="0.25">
      <c r="A3" s="18" t="s">
        <v>102</v>
      </c>
      <c r="O3" s="18" t="s">
        <v>103</v>
      </c>
    </row>
    <row r="4" spans="1:25" x14ac:dyDescent="0.25">
      <c r="A4" s="17" t="s">
        <v>14</v>
      </c>
      <c r="O4" s="7" t="s">
        <v>17</v>
      </c>
    </row>
    <row r="6" spans="1:25" x14ac:dyDescent="0.25">
      <c r="A6" s="65"/>
      <c r="B6" s="53"/>
      <c r="C6" s="53"/>
      <c r="D6" s="53"/>
      <c r="E6" s="53">
        <v>2006</v>
      </c>
      <c r="F6" s="53">
        <v>2009</v>
      </c>
      <c r="G6" s="53">
        <v>2011</v>
      </c>
      <c r="H6" s="53">
        <v>2013</v>
      </c>
      <c r="I6" s="53">
        <v>2015</v>
      </c>
      <c r="J6" s="53">
        <v>2017</v>
      </c>
      <c r="K6" s="54">
        <v>2020</v>
      </c>
      <c r="O6" s="70"/>
      <c r="P6" s="71"/>
      <c r="Q6" s="71"/>
      <c r="R6" s="71"/>
      <c r="S6" s="71">
        <v>2006</v>
      </c>
      <c r="T6" s="71">
        <v>2009</v>
      </c>
      <c r="U6" s="71">
        <v>2011</v>
      </c>
      <c r="V6" s="71">
        <v>2013</v>
      </c>
      <c r="W6" s="71">
        <v>2015</v>
      </c>
      <c r="X6" s="71">
        <v>2017</v>
      </c>
      <c r="Y6" s="72">
        <v>2020</v>
      </c>
    </row>
    <row r="7" spans="1:25" x14ac:dyDescent="0.25">
      <c r="A7" s="30"/>
      <c r="K7" s="66"/>
      <c r="O7" s="30"/>
      <c r="Y7" s="66"/>
    </row>
    <row r="8" spans="1:25" ht="15" customHeight="1" x14ac:dyDescent="0.25">
      <c r="A8" s="19" t="s">
        <v>12</v>
      </c>
      <c r="B8" s="63" t="s">
        <v>22</v>
      </c>
      <c r="C8" s="63" t="s">
        <v>19</v>
      </c>
      <c r="D8" s="61" t="s">
        <v>6</v>
      </c>
      <c r="E8" s="57">
        <v>67.682670935853395</v>
      </c>
      <c r="F8" s="57">
        <v>70.790272574602767</v>
      </c>
      <c r="G8" s="57">
        <v>64.792995855260088</v>
      </c>
      <c r="H8" s="57">
        <v>71.525463271563794</v>
      </c>
      <c r="I8" s="57">
        <v>70.219623009322589</v>
      </c>
      <c r="J8" s="57">
        <v>68.401061535909776</v>
      </c>
      <c r="K8" s="39">
        <v>62.756918506869361</v>
      </c>
      <c r="O8" s="173" t="s">
        <v>18</v>
      </c>
      <c r="P8" s="63" t="s">
        <v>22</v>
      </c>
      <c r="Q8" s="63" t="s">
        <v>19</v>
      </c>
      <c r="R8" s="61" t="s">
        <v>6</v>
      </c>
      <c r="S8" s="44">
        <v>43545</v>
      </c>
      <c r="T8" s="44">
        <v>43839</v>
      </c>
      <c r="U8" s="44">
        <v>41739</v>
      </c>
      <c r="V8" s="44">
        <v>42921</v>
      </c>
      <c r="W8" s="44">
        <v>44666</v>
      </c>
      <c r="X8" s="44">
        <v>41239</v>
      </c>
      <c r="Y8" s="40">
        <v>57464</v>
      </c>
    </row>
    <row r="9" spans="1:25" x14ac:dyDescent="0.25">
      <c r="A9" s="19"/>
      <c r="B9" s="63"/>
      <c r="C9" s="63"/>
      <c r="D9" s="61" t="s">
        <v>41</v>
      </c>
      <c r="E9" s="57">
        <v>2.9838808978713183</v>
      </c>
      <c r="F9" s="57">
        <v>2.5527080983825527</v>
      </c>
      <c r="G9" s="57">
        <v>2.5317904302901351</v>
      </c>
      <c r="H9" s="57">
        <v>1.1644202259377008</v>
      </c>
      <c r="I9" s="57">
        <v>1.5452924257074134</v>
      </c>
      <c r="J9" s="57">
        <v>1.2290240329799575</v>
      </c>
      <c r="K9" s="39">
        <v>1.1074145704513245</v>
      </c>
      <c r="O9" s="173"/>
      <c r="P9" s="63"/>
      <c r="Q9" s="63"/>
      <c r="R9" s="61" t="s">
        <v>41</v>
      </c>
      <c r="S9" s="44">
        <v>3754.2936879309391</v>
      </c>
      <c r="T9" s="44">
        <v>2675.9130706928349</v>
      </c>
      <c r="U9" s="44">
        <v>4147.6843994201126</v>
      </c>
      <c r="V9" s="44">
        <v>2601.6063657939649</v>
      </c>
      <c r="W9" s="44">
        <v>4197.4215894999161</v>
      </c>
      <c r="X9" s="44">
        <v>1769.4022683477158</v>
      </c>
      <c r="Y9" s="40">
        <v>2799.7940559183194</v>
      </c>
    </row>
    <row r="10" spans="1:25" x14ac:dyDescent="0.25">
      <c r="A10" s="19"/>
      <c r="B10" s="63"/>
      <c r="C10" s="63" t="s">
        <v>21</v>
      </c>
      <c r="D10" s="61" t="s">
        <v>6</v>
      </c>
      <c r="E10" s="57">
        <v>48.800509420119326</v>
      </c>
      <c r="F10" s="57">
        <v>40.097250537219679</v>
      </c>
      <c r="G10" s="57">
        <v>42.447331760156935</v>
      </c>
      <c r="H10" s="57">
        <v>45.843365769565033</v>
      </c>
      <c r="I10" s="57">
        <v>50.148840225176109</v>
      </c>
      <c r="J10" s="57">
        <v>46.791189905476912</v>
      </c>
      <c r="K10" s="39">
        <v>47.808692323815947</v>
      </c>
      <c r="O10" s="19"/>
      <c r="P10" s="63"/>
      <c r="Q10" s="63" t="s">
        <v>21</v>
      </c>
      <c r="R10" s="61" t="s">
        <v>6</v>
      </c>
      <c r="S10" s="44">
        <v>35253</v>
      </c>
      <c r="T10" s="44">
        <v>29109</v>
      </c>
      <c r="U10" s="44">
        <v>29860</v>
      </c>
      <c r="V10" s="44">
        <v>32177</v>
      </c>
      <c r="W10" s="44">
        <v>34030</v>
      </c>
      <c r="X10" s="44">
        <v>31038</v>
      </c>
      <c r="Y10" s="40">
        <v>52460</v>
      </c>
    </row>
    <row r="11" spans="1:25" x14ac:dyDescent="0.25">
      <c r="A11" s="19"/>
      <c r="B11" s="63"/>
      <c r="C11" s="64"/>
      <c r="D11" s="61" t="s">
        <v>41</v>
      </c>
      <c r="E11" s="57">
        <v>2.9127332148282692</v>
      </c>
      <c r="F11" s="57">
        <v>2.0009890912417347</v>
      </c>
      <c r="G11" s="57">
        <v>1.148936161355044</v>
      </c>
      <c r="H11" s="57">
        <v>1.1610495649135577</v>
      </c>
      <c r="I11" s="57">
        <v>1.6677372370615211</v>
      </c>
      <c r="J11" s="57">
        <v>1.1198817017788942</v>
      </c>
      <c r="K11" s="39">
        <v>1.0356741739059201</v>
      </c>
      <c r="O11" s="19"/>
      <c r="P11" s="63"/>
      <c r="Q11" s="64"/>
      <c r="R11" s="61" t="s">
        <v>41</v>
      </c>
      <c r="S11" s="44">
        <v>2820.633899540685</v>
      </c>
      <c r="T11" s="44">
        <v>2442.7801784032881</v>
      </c>
      <c r="U11" s="44">
        <v>2955.5664683987084</v>
      </c>
      <c r="V11" s="44">
        <v>1854.0622367595374</v>
      </c>
      <c r="W11" s="44">
        <v>3329.5945031723545</v>
      </c>
      <c r="X11" s="44">
        <v>1601.3327428087796</v>
      </c>
      <c r="Y11" s="40">
        <v>2493.3859085366003</v>
      </c>
    </row>
    <row r="12" spans="1:25" x14ac:dyDescent="0.25">
      <c r="A12" s="19"/>
      <c r="B12" s="63" t="s">
        <v>25</v>
      </c>
      <c r="C12" s="63" t="s">
        <v>19</v>
      </c>
      <c r="D12" s="61" t="s">
        <v>6</v>
      </c>
      <c r="E12" s="57">
        <v>71.221565287102919</v>
      </c>
      <c r="F12" s="57">
        <v>71.685246560208896</v>
      </c>
      <c r="G12" s="57">
        <v>69.955867900387545</v>
      </c>
      <c r="H12" s="57">
        <v>70.410973507933406</v>
      </c>
      <c r="I12" s="57">
        <v>74.308317334064739</v>
      </c>
      <c r="J12" s="57">
        <v>74.246407924676973</v>
      </c>
      <c r="K12" s="39">
        <v>68.435473826880113</v>
      </c>
      <c r="O12" s="19"/>
      <c r="P12" s="63" t="s">
        <v>25</v>
      </c>
      <c r="Q12" s="63" t="s">
        <v>19</v>
      </c>
      <c r="R12" s="61" t="s">
        <v>6</v>
      </c>
      <c r="S12" s="44">
        <v>71072</v>
      </c>
      <c r="T12" s="44">
        <v>71377</v>
      </c>
      <c r="U12" s="44">
        <v>75453</v>
      </c>
      <c r="V12" s="44">
        <v>79256</v>
      </c>
      <c r="W12" s="44">
        <v>86697</v>
      </c>
      <c r="X12" s="44">
        <v>92341</v>
      </c>
      <c r="Y12" s="40">
        <v>93411</v>
      </c>
    </row>
    <row r="13" spans="1:25" x14ac:dyDescent="0.25">
      <c r="A13" s="19"/>
      <c r="B13" s="63"/>
      <c r="C13" s="64"/>
      <c r="D13" s="61" t="s">
        <v>41</v>
      </c>
      <c r="E13" s="57">
        <v>1.8181588833193374</v>
      </c>
      <c r="F13" s="57">
        <v>2.3272913970967783</v>
      </c>
      <c r="G13" s="57">
        <v>0.978950663326834</v>
      </c>
      <c r="H13" s="57">
        <v>0.95486284523116272</v>
      </c>
      <c r="I13" s="57">
        <v>1.4727351917423745</v>
      </c>
      <c r="J13" s="57">
        <v>1.0888872786090746</v>
      </c>
      <c r="K13" s="39">
        <v>1.1014419170734444</v>
      </c>
      <c r="O13" s="19"/>
      <c r="P13" s="63"/>
      <c r="Q13" s="64"/>
      <c r="R13" s="61" t="s">
        <v>41</v>
      </c>
      <c r="S13" s="44">
        <v>4408.8299810252711</v>
      </c>
      <c r="T13" s="44">
        <v>9780.6472603680977</v>
      </c>
      <c r="U13" s="44">
        <v>6292.0545342916321</v>
      </c>
      <c r="V13" s="44">
        <v>4700.7496227527663</v>
      </c>
      <c r="W13" s="44">
        <v>5658.2323266003232</v>
      </c>
      <c r="X13" s="44">
        <v>3967.3078527129946</v>
      </c>
      <c r="Y13" s="40">
        <v>4036.3173432273752</v>
      </c>
    </row>
    <row r="14" spans="1:25" x14ac:dyDescent="0.25">
      <c r="A14" s="19"/>
      <c r="B14" s="63"/>
      <c r="C14" s="63" t="s">
        <v>21</v>
      </c>
      <c r="D14" s="61" t="s">
        <v>6</v>
      </c>
      <c r="E14" s="57">
        <v>38.158605782221024</v>
      </c>
      <c r="F14" s="57">
        <v>40.171410808650471</v>
      </c>
      <c r="G14" s="57">
        <v>45.436935539324622</v>
      </c>
      <c r="H14" s="57">
        <v>45.659925791477264</v>
      </c>
      <c r="I14" s="57">
        <v>46.727829692431463</v>
      </c>
      <c r="J14" s="57">
        <v>51.550331490113201</v>
      </c>
      <c r="K14" s="39">
        <v>51.963721657544959</v>
      </c>
      <c r="O14" s="19"/>
      <c r="P14" s="63"/>
      <c r="Q14" s="63" t="s">
        <v>21</v>
      </c>
      <c r="R14" s="61" t="s">
        <v>6</v>
      </c>
      <c r="S14" s="44">
        <v>39543</v>
      </c>
      <c r="T14" s="44">
        <v>45231</v>
      </c>
      <c r="U14" s="44">
        <v>54184</v>
      </c>
      <c r="V14" s="44">
        <v>56853</v>
      </c>
      <c r="W14" s="44">
        <v>60406</v>
      </c>
      <c r="X14" s="44">
        <v>71224</v>
      </c>
      <c r="Y14" s="40">
        <v>83077</v>
      </c>
    </row>
    <row r="15" spans="1:25" x14ac:dyDescent="0.25">
      <c r="A15" s="19"/>
      <c r="B15" s="63"/>
      <c r="C15" s="64"/>
      <c r="D15" s="61" t="s">
        <v>41</v>
      </c>
      <c r="E15" s="57">
        <v>2.2885797165991395</v>
      </c>
      <c r="F15" s="57">
        <v>2.1518735270842675</v>
      </c>
      <c r="G15" s="57">
        <v>0.97793983890812708</v>
      </c>
      <c r="H15" s="57">
        <v>0.86538768096231011</v>
      </c>
      <c r="I15" s="57">
        <v>1.1880148053928083</v>
      </c>
      <c r="J15" s="57">
        <v>0.92613070212410797</v>
      </c>
      <c r="K15" s="39">
        <v>1.0556057193661748</v>
      </c>
      <c r="O15" s="19"/>
      <c r="P15" s="63"/>
      <c r="Q15" s="64"/>
      <c r="R15" s="61" t="s">
        <v>41</v>
      </c>
      <c r="S15" s="44">
        <v>3076.1683926857331</v>
      </c>
      <c r="T15" s="44">
        <v>6287.4928707713052</v>
      </c>
      <c r="U15" s="44">
        <v>4533.8072200230727</v>
      </c>
      <c r="V15" s="44">
        <v>3513.618020718875</v>
      </c>
      <c r="W15" s="44">
        <v>3787.6624853562153</v>
      </c>
      <c r="X15" s="44">
        <v>2798.4395098143696</v>
      </c>
      <c r="Y15" s="40">
        <v>3681.7814205315644</v>
      </c>
    </row>
    <row r="16" spans="1:25" x14ac:dyDescent="0.25">
      <c r="A16" s="19"/>
      <c r="B16" s="63" t="s">
        <v>26</v>
      </c>
      <c r="C16" s="63" t="s">
        <v>19</v>
      </c>
      <c r="D16" s="61" t="s">
        <v>6</v>
      </c>
      <c r="E16" s="57">
        <v>75.353613640767293</v>
      </c>
      <c r="F16" s="57">
        <v>73.07747508305647</v>
      </c>
      <c r="G16" s="57">
        <v>75.097393907552615</v>
      </c>
      <c r="H16" s="57">
        <v>74.272680114994344</v>
      </c>
      <c r="I16" s="57">
        <v>72.477250235342396</v>
      </c>
      <c r="J16" s="57">
        <v>73.828836585432171</v>
      </c>
      <c r="K16" s="39">
        <v>68.09275693784528</v>
      </c>
      <c r="O16" s="19"/>
      <c r="P16" s="63" t="s">
        <v>26</v>
      </c>
      <c r="Q16" s="63" t="s">
        <v>19</v>
      </c>
      <c r="R16" s="61" t="s">
        <v>6</v>
      </c>
      <c r="S16" s="44">
        <v>143893</v>
      </c>
      <c r="T16" s="44">
        <v>137477</v>
      </c>
      <c r="U16" s="44">
        <v>151515</v>
      </c>
      <c r="V16" s="44">
        <v>153203</v>
      </c>
      <c r="W16" s="44">
        <v>150133</v>
      </c>
      <c r="X16" s="44">
        <v>162924</v>
      </c>
      <c r="Y16" s="40">
        <v>169107</v>
      </c>
    </row>
    <row r="17" spans="1:25" x14ac:dyDescent="0.25">
      <c r="A17" s="19"/>
      <c r="B17" s="63"/>
      <c r="C17" s="63"/>
      <c r="D17" s="61" t="s">
        <v>41</v>
      </c>
      <c r="E17" s="57">
        <v>1.6550515700658384</v>
      </c>
      <c r="F17" s="57">
        <v>1.6177918955101078</v>
      </c>
      <c r="G17" s="57">
        <v>0.98047255608015171</v>
      </c>
      <c r="H17" s="57">
        <v>1.1573321667743406</v>
      </c>
      <c r="I17" s="57">
        <v>1.277086001858303</v>
      </c>
      <c r="J17" s="57">
        <v>1.221469247718159</v>
      </c>
      <c r="K17" s="39">
        <v>1.0284332681524557</v>
      </c>
      <c r="O17" s="19"/>
      <c r="P17" s="63"/>
      <c r="Q17" s="63"/>
      <c r="R17" s="61" t="s">
        <v>41</v>
      </c>
      <c r="S17" s="44">
        <v>7590.988415815189</v>
      </c>
      <c r="T17" s="44">
        <v>6604.741901232469</v>
      </c>
      <c r="U17" s="44">
        <v>17065.280403093449</v>
      </c>
      <c r="V17" s="44">
        <v>14253.998698221108</v>
      </c>
      <c r="W17" s="44">
        <v>10440.934119748543</v>
      </c>
      <c r="X17" s="44">
        <v>7983.4920250463383</v>
      </c>
      <c r="Y17" s="40">
        <v>8021.9561469907339</v>
      </c>
    </row>
    <row r="18" spans="1:25" x14ac:dyDescent="0.25">
      <c r="A18" s="19"/>
      <c r="B18" s="63"/>
      <c r="C18" s="63" t="s">
        <v>21</v>
      </c>
      <c r="D18" s="61" t="s">
        <v>6</v>
      </c>
      <c r="E18" s="57">
        <v>44.139649607178384</v>
      </c>
      <c r="F18" s="57">
        <v>38.601561634465781</v>
      </c>
      <c r="G18" s="57">
        <v>39.716186534516872</v>
      </c>
      <c r="H18" s="57">
        <v>44.243939658580082</v>
      </c>
      <c r="I18" s="57">
        <v>44.099400200791152</v>
      </c>
      <c r="J18" s="57">
        <v>47.601499011184416</v>
      </c>
      <c r="K18" s="39">
        <v>48.417653464231222</v>
      </c>
      <c r="O18" s="19"/>
      <c r="P18" s="63"/>
      <c r="Q18" s="63" t="s">
        <v>21</v>
      </c>
      <c r="R18" s="61" t="s">
        <v>6</v>
      </c>
      <c r="S18" s="44">
        <v>86971</v>
      </c>
      <c r="T18" s="44">
        <v>80138</v>
      </c>
      <c r="U18" s="44">
        <v>87517</v>
      </c>
      <c r="V18" s="44">
        <v>96258</v>
      </c>
      <c r="W18" s="44">
        <v>102786</v>
      </c>
      <c r="X18" s="44">
        <v>114573</v>
      </c>
      <c r="Y18" s="40">
        <v>141840</v>
      </c>
    </row>
    <row r="19" spans="1:25" x14ac:dyDescent="0.25">
      <c r="A19" s="19"/>
      <c r="B19" s="63"/>
      <c r="C19" s="64"/>
      <c r="D19" s="61" t="s">
        <v>41</v>
      </c>
      <c r="E19" s="57">
        <v>2.3227165333941917</v>
      </c>
      <c r="F19" s="57">
        <v>1.76320574122107</v>
      </c>
      <c r="G19" s="57">
        <v>0.97382586311165542</v>
      </c>
      <c r="H19" s="57">
        <v>1.0794167114262212</v>
      </c>
      <c r="I19" s="57">
        <v>1.3066931338954586</v>
      </c>
      <c r="J19" s="57">
        <v>1.0857371972942034</v>
      </c>
      <c r="K19" s="39">
        <v>1.0440826271846144</v>
      </c>
      <c r="O19" s="19"/>
      <c r="P19" s="63"/>
      <c r="Q19" s="64"/>
      <c r="R19" s="61" t="s">
        <v>41</v>
      </c>
      <c r="S19" s="44">
        <v>6101.6608683226759</v>
      </c>
      <c r="T19" s="44">
        <v>4550.9512697940372</v>
      </c>
      <c r="U19" s="44">
        <v>7967.1897011537303</v>
      </c>
      <c r="V19" s="44">
        <v>7476.468406496032</v>
      </c>
      <c r="W19" s="44">
        <v>6241.0931733596935</v>
      </c>
      <c r="X19" s="44">
        <v>5608.9502927996045</v>
      </c>
      <c r="Y19" s="40">
        <v>7100.8644693530941</v>
      </c>
    </row>
    <row r="20" spans="1:25" x14ac:dyDescent="0.25">
      <c r="A20" s="19"/>
      <c r="B20" s="63" t="s">
        <v>27</v>
      </c>
      <c r="C20" s="63" t="s">
        <v>19</v>
      </c>
      <c r="D20" s="61" t="s">
        <v>6</v>
      </c>
      <c r="E20" s="57">
        <v>75.560567574669363</v>
      </c>
      <c r="F20" s="57">
        <v>72.026654315009367</v>
      </c>
      <c r="G20" s="57">
        <v>72.28145614463719</v>
      </c>
      <c r="H20" s="57">
        <v>75.232528032822799</v>
      </c>
      <c r="I20" s="57">
        <v>72.756281234352144</v>
      </c>
      <c r="J20" s="57">
        <v>70.768813874264481</v>
      </c>
      <c r="K20" s="39">
        <v>65.480370110304236</v>
      </c>
      <c r="O20" s="19"/>
      <c r="P20" s="63" t="s">
        <v>27</v>
      </c>
      <c r="Q20" s="63" t="s">
        <v>19</v>
      </c>
      <c r="R20" s="61" t="s">
        <v>6</v>
      </c>
      <c r="S20" s="44">
        <v>69014</v>
      </c>
      <c r="T20" s="44">
        <v>68421</v>
      </c>
      <c r="U20" s="44">
        <v>73962</v>
      </c>
      <c r="V20" s="44">
        <v>75547</v>
      </c>
      <c r="W20" s="44">
        <v>74103</v>
      </c>
      <c r="X20" s="44">
        <v>73124</v>
      </c>
      <c r="Y20" s="40">
        <v>73670</v>
      </c>
    </row>
    <row r="21" spans="1:25" x14ac:dyDescent="0.25">
      <c r="A21" s="19"/>
      <c r="B21" s="63"/>
      <c r="C21" s="64"/>
      <c r="D21" s="61" t="s">
        <v>41</v>
      </c>
      <c r="E21" s="57">
        <v>1.6553427373951859</v>
      </c>
      <c r="F21" s="57">
        <v>1.7086162565941168</v>
      </c>
      <c r="G21" s="57">
        <v>0.91047514247275441</v>
      </c>
      <c r="H21" s="57">
        <v>1.2976107168661151</v>
      </c>
      <c r="I21" s="57">
        <v>0.89615370820185802</v>
      </c>
      <c r="J21" s="57">
        <v>1.3792783530964419</v>
      </c>
      <c r="K21" s="39">
        <v>1.0148426112071021</v>
      </c>
      <c r="O21" s="19"/>
      <c r="P21" s="63"/>
      <c r="Q21" s="64"/>
      <c r="R21" s="61" t="s">
        <v>41</v>
      </c>
      <c r="S21" s="44">
        <v>3268.736668557045</v>
      </c>
      <c r="T21" s="44">
        <v>4338.1108464253211</v>
      </c>
      <c r="U21" s="44">
        <v>4672.5862173247597</v>
      </c>
      <c r="V21" s="44">
        <v>6056.9045047843247</v>
      </c>
      <c r="W21" s="44">
        <v>3501.2105231042451</v>
      </c>
      <c r="X21" s="44">
        <v>4159.2151563325815</v>
      </c>
      <c r="Y21" s="40">
        <v>3024.3348265126242</v>
      </c>
    </row>
    <row r="22" spans="1:25" x14ac:dyDescent="0.25">
      <c r="A22" s="19"/>
      <c r="B22" s="63"/>
      <c r="C22" s="63" t="s">
        <v>21</v>
      </c>
      <c r="D22" s="61" t="s">
        <v>6</v>
      </c>
      <c r="E22" s="57">
        <v>43.229650959336915</v>
      </c>
      <c r="F22" s="57">
        <v>40.77834179357022</v>
      </c>
      <c r="G22" s="57">
        <v>39.802443654055246</v>
      </c>
      <c r="H22" s="57">
        <v>41.282826271876637</v>
      </c>
      <c r="I22" s="57">
        <v>43.260912220616824</v>
      </c>
      <c r="J22" s="57">
        <v>45.054309079471587</v>
      </c>
      <c r="K22" s="39">
        <v>44.769258787106175</v>
      </c>
      <c r="O22" s="19"/>
      <c r="P22" s="63"/>
      <c r="Q22" s="63" t="s">
        <v>21</v>
      </c>
      <c r="R22" s="61" t="s">
        <v>6</v>
      </c>
      <c r="S22" s="44">
        <v>43237</v>
      </c>
      <c r="T22" s="44">
        <v>40729</v>
      </c>
      <c r="U22" s="44">
        <v>43196</v>
      </c>
      <c r="V22" s="44">
        <v>45620</v>
      </c>
      <c r="W22" s="44">
        <v>48505</v>
      </c>
      <c r="X22" s="44">
        <v>53716</v>
      </c>
      <c r="Y22" s="40">
        <v>61457</v>
      </c>
    </row>
    <row r="23" spans="1:25" x14ac:dyDescent="0.25">
      <c r="A23" s="19"/>
      <c r="B23" s="63"/>
      <c r="C23" s="64"/>
      <c r="D23" s="61" t="s">
        <v>41</v>
      </c>
      <c r="E23" s="57">
        <v>1.6202493970077474</v>
      </c>
      <c r="F23" s="57">
        <v>1.7562827875137434</v>
      </c>
      <c r="G23" s="57">
        <v>1.2057716825033811</v>
      </c>
      <c r="H23" s="57">
        <v>1.3979005467374934</v>
      </c>
      <c r="I23" s="57">
        <v>0.75733638498303379</v>
      </c>
      <c r="J23" s="57">
        <v>1.3934033190999486</v>
      </c>
      <c r="K23" s="39">
        <v>1.0095509929524726</v>
      </c>
      <c r="O23" s="19"/>
      <c r="P23" s="63"/>
      <c r="Q23" s="64"/>
      <c r="R23" s="61" t="s">
        <v>41</v>
      </c>
      <c r="S23" s="44">
        <v>2365.4372085494442</v>
      </c>
      <c r="T23" s="44">
        <v>2293.4636296734516</v>
      </c>
      <c r="U23" s="44">
        <v>2117.4179145837038</v>
      </c>
      <c r="V23" s="44">
        <v>3169.8454973407602</v>
      </c>
      <c r="W23" s="44">
        <v>2136.511385099227</v>
      </c>
      <c r="X23" s="44">
        <v>2940.0097250406047</v>
      </c>
      <c r="Y23" s="40">
        <v>2766.9326105687096</v>
      </c>
    </row>
    <row r="24" spans="1:25" x14ac:dyDescent="0.25">
      <c r="A24" s="19"/>
      <c r="B24" s="63" t="s">
        <v>28</v>
      </c>
      <c r="C24" s="63" t="s">
        <v>19</v>
      </c>
      <c r="D24" s="61" t="s">
        <v>6</v>
      </c>
      <c r="E24" s="57">
        <v>69.330315094623359</v>
      </c>
      <c r="F24" s="57">
        <v>70.384990141244884</v>
      </c>
      <c r="G24" s="57">
        <v>65.73776928711122</v>
      </c>
      <c r="H24" s="57">
        <v>73.831358484284436</v>
      </c>
      <c r="I24" s="57">
        <v>70.920850642783876</v>
      </c>
      <c r="J24" s="57">
        <v>67.524068596810409</v>
      </c>
      <c r="K24" s="39">
        <v>62.430809552682533</v>
      </c>
      <c r="O24" s="19"/>
      <c r="P24" s="63" t="s">
        <v>28</v>
      </c>
      <c r="Q24" s="63" t="s">
        <v>19</v>
      </c>
      <c r="R24" s="61" t="s">
        <v>6</v>
      </c>
      <c r="S24" s="44">
        <v>175188</v>
      </c>
      <c r="T24" s="44">
        <v>183481</v>
      </c>
      <c r="U24" s="44">
        <v>174117</v>
      </c>
      <c r="V24" s="44">
        <v>195154</v>
      </c>
      <c r="W24" s="44">
        <v>194960</v>
      </c>
      <c r="X24" s="44">
        <v>193368</v>
      </c>
      <c r="Y24" s="40">
        <v>191514</v>
      </c>
    </row>
    <row r="25" spans="1:25" x14ac:dyDescent="0.25">
      <c r="A25" s="19"/>
      <c r="B25" s="63"/>
      <c r="C25" s="63"/>
      <c r="D25" s="61" t="s">
        <v>41</v>
      </c>
      <c r="E25" s="57">
        <v>1.07262308382188</v>
      </c>
      <c r="F25" s="57">
        <v>1.4191210993233503</v>
      </c>
      <c r="G25" s="57">
        <v>3.0545632091967252</v>
      </c>
      <c r="H25" s="57">
        <v>1.178786816148814</v>
      </c>
      <c r="I25" s="57">
        <v>0.97747863166339555</v>
      </c>
      <c r="J25" s="57">
        <v>0.97201128412162408</v>
      </c>
      <c r="K25" s="39">
        <v>0.95100082841718581</v>
      </c>
      <c r="O25" s="19"/>
      <c r="P25" s="63"/>
      <c r="Q25" s="63"/>
      <c r="R25" s="61" t="s">
        <v>41</v>
      </c>
      <c r="S25" s="44">
        <v>6107.6989311843208</v>
      </c>
      <c r="T25" s="44">
        <v>12130.643662825922</v>
      </c>
      <c r="U25" s="44">
        <v>11390.471587750086</v>
      </c>
      <c r="V25" s="44">
        <v>15627.465845863699</v>
      </c>
      <c r="W25" s="44">
        <v>6018.7072994688933</v>
      </c>
      <c r="X25" s="44">
        <v>7732.021447681017</v>
      </c>
      <c r="Y25" s="40">
        <v>8735.5542007441745</v>
      </c>
    </row>
    <row r="26" spans="1:25" x14ac:dyDescent="0.25">
      <c r="A26" s="19"/>
      <c r="B26" s="63"/>
      <c r="C26" s="63" t="s">
        <v>21</v>
      </c>
      <c r="D26" s="61" t="s">
        <v>6</v>
      </c>
      <c r="E26" s="57">
        <v>34.812774747100264</v>
      </c>
      <c r="F26" s="57">
        <v>37.420835309544401</v>
      </c>
      <c r="G26" s="57">
        <v>38.203634553149115</v>
      </c>
      <c r="H26" s="57">
        <v>43.288618670784274</v>
      </c>
      <c r="I26" s="57">
        <v>42.890784054340585</v>
      </c>
      <c r="J26" s="57">
        <v>39.957016016286083</v>
      </c>
      <c r="K26" s="39">
        <v>40.916718633325928</v>
      </c>
      <c r="O26" s="19"/>
      <c r="P26" s="63"/>
      <c r="Q26" s="63" t="s">
        <v>21</v>
      </c>
      <c r="R26" s="61" t="s">
        <v>6</v>
      </c>
      <c r="S26" s="44">
        <v>92022</v>
      </c>
      <c r="T26" s="44">
        <v>107302</v>
      </c>
      <c r="U26" s="44">
        <v>115098</v>
      </c>
      <c r="V26" s="44">
        <v>134567</v>
      </c>
      <c r="W26" s="44">
        <v>137148</v>
      </c>
      <c r="X26" s="44">
        <v>130327</v>
      </c>
      <c r="Y26" s="40">
        <v>152880</v>
      </c>
    </row>
    <row r="27" spans="1:25" x14ac:dyDescent="0.25">
      <c r="A27" s="19"/>
      <c r="B27" s="63"/>
      <c r="C27" s="64"/>
      <c r="D27" s="61" t="s">
        <v>41</v>
      </c>
      <c r="E27" s="57">
        <v>1.1124609467098001</v>
      </c>
      <c r="F27" s="57">
        <v>1.1759066344826952</v>
      </c>
      <c r="G27" s="57">
        <v>1.1789947391002653</v>
      </c>
      <c r="H27" s="57">
        <v>1.1446899292174195</v>
      </c>
      <c r="I27" s="57">
        <v>0.91485629146432002</v>
      </c>
      <c r="J27" s="57">
        <v>1.1132992308884442</v>
      </c>
      <c r="K27" s="39">
        <v>1.0411498612872783</v>
      </c>
      <c r="O27" s="19"/>
      <c r="P27" s="63"/>
      <c r="Q27" s="64"/>
      <c r="R27" s="61" t="s">
        <v>41</v>
      </c>
      <c r="S27" s="44">
        <v>4078.7527379345438</v>
      </c>
      <c r="T27" s="44">
        <v>7149.6500464414385</v>
      </c>
      <c r="U27" s="44">
        <v>9860.3285843935082</v>
      </c>
      <c r="V27" s="44">
        <v>12933.091218914673</v>
      </c>
      <c r="W27" s="44">
        <v>4029.9007442829075</v>
      </c>
      <c r="X27" s="44">
        <v>7577.7003192880165</v>
      </c>
      <c r="Y27" s="40">
        <v>8209.5080694799908</v>
      </c>
    </row>
    <row r="28" spans="1:25" x14ac:dyDescent="0.25">
      <c r="A28" s="19"/>
      <c r="B28" s="63" t="s">
        <v>29</v>
      </c>
      <c r="C28" s="63" t="s">
        <v>19</v>
      </c>
      <c r="D28" s="61" t="s">
        <v>6</v>
      </c>
      <c r="E28" s="57">
        <v>72.084768521221321</v>
      </c>
      <c r="F28" s="57">
        <v>68.787110186438014</v>
      </c>
      <c r="G28" s="57">
        <v>66.703575086046925</v>
      </c>
      <c r="H28" s="57">
        <v>67.841604555810065</v>
      </c>
      <c r="I28" s="57">
        <v>67.264388700035155</v>
      </c>
      <c r="J28" s="57">
        <v>68.655709182552798</v>
      </c>
      <c r="K28" s="39">
        <v>63.994358275195239</v>
      </c>
      <c r="O28" s="19"/>
      <c r="P28" s="63" t="s">
        <v>29</v>
      </c>
      <c r="Q28" s="63" t="s">
        <v>19</v>
      </c>
      <c r="R28" s="61" t="s">
        <v>6</v>
      </c>
      <c r="S28" s="44">
        <v>432159</v>
      </c>
      <c r="T28" s="44">
        <v>425515</v>
      </c>
      <c r="U28" s="44">
        <v>433143</v>
      </c>
      <c r="V28" s="44">
        <v>438636</v>
      </c>
      <c r="W28" s="44">
        <v>459066</v>
      </c>
      <c r="X28" s="44">
        <v>475103</v>
      </c>
      <c r="Y28" s="40">
        <v>448731</v>
      </c>
    </row>
    <row r="29" spans="1:25" x14ac:dyDescent="0.25">
      <c r="A29" s="19"/>
      <c r="B29" s="63"/>
      <c r="C29" s="64"/>
      <c r="D29" s="61" t="s">
        <v>41</v>
      </c>
      <c r="E29" s="57">
        <v>0.78915900224681057</v>
      </c>
      <c r="F29" s="57">
        <v>1.0308093275507115</v>
      </c>
      <c r="G29" s="57">
        <v>1.0115045598859407</v>
      </c>
      <c r="H29" s="57">
        <v>0.757064933294748</v>
      </c>
      <c r="I29" s="57">
        <v>0.56382299889542398</v>
      </c>
      <c r="J29" s="57">
        <v>0.71641157234840924</v>
      </c>
      <c r="K29" s="39">
        <v>0.72297325252911648</v>
      </c>
      <c r="O29" s="19"/>
      <c r="P29" s="63"/>
      <c r="Q29" s="64"/>
      <c r="R29" s="61" t="s">
        <v>41</v>
      </c>
      <c r="S29" s="44">
        <v>11716.503442801981</v>
      </c>
      <c r="T29" s="44">
        <v>18308.203197854134</v>
      </c>
      <c r="U29" s="44">
        <v>23341.384850181825</v>
      </c>
      <c r="V29" s="44">
        <v>22808.830598579596</v>
      </c>
      <c r="W29" s="44">
        <v>11167.962809435601</v>
      </c>
      <c r="X29" s="44">
        <v>12614.056129056353</v>
      </c>
      <c r="Y29" s="40">
        <v>11705.370011332196</v>
      </c>
    </row>
    <row r="30" spans="1:25" x14ac:dyDescent="0.25">
      <c r="A30" s="19"/>
      <c r="B30" s="63"/>
      <c r="C30" s="63" t="s">
        <v>21</v>
      </c>
      <c r="D30" s="61" t="s">
        <v>6</v>
      </c>
      <c r="E30" s="57">
        <v>42.813536567297312</v>
      </c>
      <c r="F30" s="57">
        <v>41.880876001610915</v>
      </c>
      <c r="G30" s="57">
        <v>39.905826957033547</v>
      </c>
      <c r="H30" s="57">
        <v>44.713854541914131</v>
      </c>
      <c r="I30" s="57">
        <v>44.316002536769872</v>
      </c>
      <c r="J30" s="57">
        <v>46.693016875465339</v>
      </c>
      <c r="K30" s="39">
        <v>45.256030979202286</v>
      </c>
      <c r="O30" s="19"/>
      <c r="P30" s="63"/>
      <c r="Q30" s="63" t="s">
        <v>21</v>
      </c>
      <c r="R30" s="61" t="s">
        <v>6</v>
      </c>
      <c r="S30" s="44">
        <v>283185</v>
      </c>
      <c r="T30" s="44">
        <v>301580</v>
      </c>
      <c r="U30" s="44">
        <v>304422</v>
      </c>
      <c r="V30" s="44">
        <v>344442</v>
      </c>
      <c r="W30" s="44">
        <v>350088</v>
      </c>
      <c r="X30" s="44">
        <v>390080</v>
      </c>
      <c r="Y30" s="40">
        <v>406000</v>
      </c>
    </row>
    <row r="31" spans="1:25" x14ac:dyDescent="0.25">
      <c r="A31" s="19"/>
      <c r="B31" s="63"/>
      <c r="C31" s="64"/>
      <c r="D31" s="61" t="s">
        <v>41</v>
      </c>
      <c r="E31" s="57">
        <v>0.74783550921396513</v>
      </c>
      <c r="F31" s="57">
        <v>0.91294515631832573</v>
      </c>
      <c r="G31" s="57">
        <v>0.90313388585661925</v>
      </c>
      <c r="H31" s="57">
        <v>1.3085389901808397</v>
      </c>
      <c r="I31" s="57">
        <v>0.57878045230217845</v>
      </c>
      <c r="J31" s="57">
        <v>0.70495675275940883</v>
      </c>
      <c r="K31" s="39">
        <v>0.70625059052242833</v>
      </c>
      <c r="O31" s="19"/>
      <c r="P31" s="63"/>
      <c r="Q31" s="64"/>
      <c r="R31" s="61" t="s">
        <v>41</v>
      </c>
      <c r="S31" s="44">
        <v>7566.3213303298453</v>
      </c>
      <c r="T31" s="44">
        <v>15205.745061516011</v>
      </c>
      <c r="U31" s="44">
        <v>14883.585799125376</v>
      </c>
      <c r="V31" s="44">
        <v>23329.492150825899</v>
      </c>
      <c r="W31" s="44">
        <v>9647.773379300892</v>
      </c>
      <c r="X31" s="44">
        <v>11028.508682803251</v>
      </c>
      <c r="Y31" s="40">
        <v>13051.495246931181</v>
      </c>
    </row>
    <row r="32" spans="1:25" x14ac:dyDescent="0.25">
      <c r="A32" s="19"/>
      <c r="B32" s="63" t="s">
        <v>30</v>
      </c>
      <c r="C32" s="63" t="s">
        <v>19</v>
      </c>
      <c r="D32" s="61" t="s">
        <v>6</v>
      </c>
      <c r="E32" s="57">
        <v>75.395314882859481</v>
      </c>
      <c r="F32" s="57">
        <v>73.490054566595234</v>
      </c>
      <c r="G32" s="57">
        <v>72.718788933588215</v>
      </c>
      <c r="H32" s="57">
        <v>73.35111891895842</v>
      </c>
      <c r="I32" s="57">
        <v>74.480104832149848</v>
      </c>
      <c r="J32" s="57">
        <v>75.829336612288529</v>
      </c>
      <c r="K32" s="39">
        <v>69.05347514427072</v>
      </c>
      <c r="O32" s="19"/>
      <c r="P32" s="63" t="s">
        <v>30</v>
      </c>
      <c r="Q32" s="63" t="s">
        <v>19</v>
      </c>
      <c r="R32" s="61" t="s">
        <v>6</v>
      </c>
      <c r="S32" s="44">
        <v>1798081</v>
      </c>
      <c r="T32" s="44">
        <v>1844302</v>
      </c>
      <c r="U32" s="44">
        <v>1835079</v>
      </c>
      <c r="V32" s="44">
        <v>1907300</v>
      </c>
      <c r="W32" s="44">
        <v>1951235</v>
      </c>
      <c r="X32" s="44">
        <v>2044961</v>
      </c>
      <c r="Y32" s="40">
        <v>2066640</v>
      </c>
    </row>
    <row r="33" spans="1:25" x14ac:dyDescent="0.25">
      <c r="A33" s="19"/>
      <c r="B33" s="63"/>
      <c r="C33" s="63"/>
      <c r="D33" s="61" t="s">
        <v>41</v>
      </c>
      <c r="E33" s="57">
        <v>0.45423151250884342</v>
      </c>
      <c r="F33" s="57">
        <v>0.53167615440404725</v>
      </c>
      <c r="G33" s="57">
        <v>0.77517938952458187</v>
      </c>
      <c r="H33" s="57">
        <v>0.54252854365019232</v>
      </c>
      <c r="I33" s="57">
        <v>0.46208629013218866</v>
      </c>
      <c r="J33" s="57">
        <v>0.44458828980067044</v>
      </c>
      <c r="K33" s="39">
        <v>0.62065239489986279</v>
      </c>
      <c r="O33" s="19"/>
      <c r="P33" s="63"/>
      <c r="Q33" s="63"/>
      <c r="R33" s="61" t="s">
        <v>41</v>
      </c>
      <c r="S33" s="44">
        <v>32065.277734288862</v>
      </c>
      <c r="T33" s="44">
        <v>33033.756626210634</v>
      </c>
      <c r="U33" s="44">
        <v>106793.81841023607</v>
      </c>
      <c r="V33" s="44">
        <v>72283.668719017194</v>
      </c>
      <c r="W33" s="44">
        <v>39356.402271391766</v>
      </c>
      <c r="X33" s="44">
        <v>44156.650499529249</v>
      </c>
      <c r="Y33" s="40">
        <v>58798.553286416616</v>
      </c>
    </row>
    <row r="34" spans="1:25" x14ac:dyDescent="0.25">
      <c r="A34" s="19"/>
      <c r="B34" s="63"/>
      <c r="C34" s="63" t="s">
        <v>21</v>
      </c>
      <c r="D34" s="61" t="s">
        <v>6</v>
      </c>
      <c r="E34" s="57">
        <v>49.021517567453472</v>
      </c>
      <c r="F34" s="57">
        <v>47.678327310492456</v>
      </c>
      <c r="G34" s="57">
        <v>48.748463212175899</v>
      </c>
      <c r="H34" s="57">
        <v>51.018498423655203</v>
      </c>
      <c r="I34" s="57">
        <v>53.673566108782254</v>
      </c>
      <c r="J34" s="57">
        <v>55.705750358214601</v>
      </c>
      <c r="K34" s="39">
        <v>51.194909266147128</v>
      </c>
      <c r="O34" s="19"/>
      <c r="P34" s="63"/>
      <c r="Q34" s="63" t="s">
        <v>21</v>
      </c>
      <c r="R34" s="61" t="s">
        <v>6</v>
      </c>
      <c r="S34" s="44">
        <v>1300584</v>
      </c>
      <c r="T34" s="44">
        <v>1349721</v>
      </c>
      <c r="U34" s="44">
        <v>1427842</v>
      </c>
      <c r="V34" s="44">
        <v>1530382</v>
      </c>
      <c r="W34" s="44">
        <v>1651205</v>
      </c>
      <c r="X34" s="44">
        <v>1730820</v>
      </c>
      <c r="Y34" s="40">
        <v>1888850</v>
      </c>
    </row>
    <row r="35" spans="1:25" x14ac:dyDescent="0.25">
      <c r="A35" s="19"/>
      <c r="B35" s="63"/>
      <c r="C35" s="64"/>
      <c r="D35" s="61" t="s">
        <v>41</v>
      </c>
      <c r="E35" s="57">
        <v>0.45677254784444821</v>
      </c>
      <c r="F35" s="57">
        <v>0.61233177293926377</v>
      </c>
      <c r="G35" s="57">
        <v>0.84769564910948603</v>
      </c>
      <c r="H35" s="57">
        <v>0.70475170974661361</v>
      </c>
      <c r="I35" s="57">
        <v>0.42359961818590181</v>
      </c>
      <c r="J35" s="57">
        <v>0.60643406529797816</v>
      </c>
      <c r="K35" s="39">
        <v>0.50881135632822549</v>
      </c>
      <c r="O35" s="19"/>
      <c r="P35" s="63"/>
      <c r="Q35" s="64"/>
      <c r="R35" s="61" t="s">
        <v>41</v>
      </c>
      <c r="S35" s="44">
        <v>26235.170228256749</v>
      </c>
      <c r="T35" s="44">
        <v>25793.6314431793</v>
      </c>
      <c r="U35" s="44">
        <v>77220.760698459257</v>
      </c>
      <c r="V35" s="44">
        <v>54557.562006205815</v>
      </c>
      <c r="W35" s="44">
        <v>36314.672976761656</v>
      </c>
      <c r="X35" s="44">
        <v>43403.927545645427</v>
      </c>
      <c r="Y35" s="40">
        <v>51453.116027018048</v>
      </c>
    </row>
    <row r="36" spans="1:25" x14ac:dyDescent="0.25">
      <c r="A36" s="19"/>
      <c r="B36" s="63" t="s">
        <v>42</v>
      </c>
      <c r="C36" s="63" t="s">
        <v>19</v>
      </c>
      <c r="D36" s="61" t="s">
        <v>6</v>
      </c>
      <c r="E36" s="57">
        <v>72.144544787952086</v>
      </c>
      <c r="F36" s="57">
        <v>70.64663981908113</v>
      </c>
      <c r="G36" s="57">
        <v>71.66891820099876</v>
      </c>
      <c r="H36" s="57">
        <v>72.687390513663601</v>
      </c>
      <c r="I36" s="57">
        <v>71.955809047399214</v>
      </c>
      <c r="J36" s="57">
        <v>69.070816895452296</v>
      </c>
      <c r="K36" s="39">
        <v>66.789297116833865</v>
      </c>
      <c r="O36" s="19"/>
      <c r="P36" s="63" t="s">
        <v>42</v>
      </c>
      <c r="Q36" s="63" t="s">
        <v>19</v>
      </c>
      <c r="R36" s="61" t="s">
        <v>6</v>
      </c>
      <c r="S36" s="44">
        <v>230232</v>
      </c>
      <c r="T36" s="44">
        <v>233668</v>
      </c>
      <c r="U36" s="44">
        <v>236081</v>
      </c>
      <c r="V36" s="44">
        <v>239417</v>
      </c>
      <c r="W36" s="44">
        <v>246263</v>
      </c>
      <c r="X36" s="44">
        <v>248264</v>
      </c>
      <c r="Y36" s="40">
        <v>247266</v>
      </c>
    </row>
    <row r="37" spans="1:25" x14ac:dyDescent="0.25">
      <c r="A37" s="19"/>
      <c r="B37" s="63"/>
      <c r="C37" s="64"/>
      <c r="D37" s="61" t="s">
        <v>41</v>
      </c>
      <c r="E37" s="57">
        <v>0.84516365040637043</v>
      </c>
      <c r="F37" s="57">
        <v>1.1069723966083114</v>
      </c>
      <c r="G37" s="57">
        <v>1.5120060632243404</v>
      </c>
      <c r="H37" s="57">
        <v>1.0295970966649581</v>
      </c>
      <c r="I37" s="57">
        <v>0.72693731746367185</v>
      </c>
      <c r="J37" s="57">
        <v>0.78522543244691612</v>
      </c>
      <c r="K37" s="39">
        <v>1.3628920516169505</v>
      </c>
      <c r="O37" s="19"/>
      <c r="P37" s="63"/>
      <c r="Q37" s="64"/>
      <c r="R37" s="61" t="s">
        <v>41</v>
      </c>
      <c r="S37" s="44">
        <v>6225.1302703160136</v>
      </c>
      <c r="T37" s="44">
        <v>8770.3575780480787</v>
      </c>
      <c r="U37" s="44">
        <v>23116.145025273723</v>
      </c>
      <c r="V37" s="44">
        <v>13457.986895920039</v>
      </c>
      <c r="W37" s="44">
        <v>8045.31198974975</v>
      </c>
      <c r="X37" s="44">
        <v>7086.2045488890344</v>
      </c>
      <c r="Y37" s="40">
        <v>15931.910115655723</v>
      </c>
    </row>
    <row r="38" spans="1:25" x14ac:dyDescent="0.25">
      <c r="A38" s="19"/>
      <c r="B38" s="63"/>
      <c r="C38" s="63" t="s">
        <v>21</v>
      </c>
      <c r="D38" s="61" t="s">
        <v>6</v>
      </c>
      <c r="E38" s="57">
        <v>38.213599324643909</v>
      </c>
      <c r="F38" s="57">
        <v>39.708073277937146</v>
      </c>
      <c r="G38" s="57">
        <v>41.398585631956358</v>
      </c>
      <c r="H38" s="57">
        <v>44.212865490721299</v>
      </c>
      <c r="I38" s="57">
        <v>45.800152181617293</v>
      </c>
      <c r="J38" s="57">
        <v>43.989103723974296</v>
      </c>
      <c r="K38" s="39">
        <v>44.923488860964639</v>
      </c>
      <c r="O38" s="19"/>
      <c r="P38" s="63"/>
      <c r="Q38" s="63" t="s">
        <v>21</v>
      </c>
      <c r="R38" s="61" t="s">
        <v>6</v>
      </c>
      <c r="S38" s="44">
        <v>127651</v>
      </c>
      <c r="T38" s="44">
        <v>139394</v>
      </c>
      <c r="U38" s="44">
        <v>150565</v>
      </c>
      <c r="V38" s="44">
        <v>162748</v>
      </c>
      <c r="W38" s="44">
        <v>175759</v>
      </c>
      <c r="X38" s="44">
        <v>176501</v>
      </c>
      <c r="Y38" s="40">
        <v>191264</v>
      </c>
    </row>
    <row r="39" spans="1:25" x14ac:dyDescent="0.25">
      <c r="A39" s="19"/>
      <c r="B39" s="63"/>
      <c r="C39" s="64"/>
      <c r="D39" s="61" t="s">
        <v>41</v>
      </c>
      <c r="E39" s="57">
        <v>1.0426107016857427</v>
      </c>
      <c r="F39" s="57">
        <v>1.0038655206029761</v>
      </c>
      <c r="G39" s="57">
        <v>1.3921426444431868</v>
      </c>
      <c r="H39" s="57">
        <v>1.3788629834682231</v>
      </c>
      <c r="I39" s="57">
        <v>0.83066385296025991</v>
      </c>
      <c r="J39" s="57">
        <v>0.67915167722219927</v>
      </c>
      <c r="K39" s="39">
        <v>0.85035658995481356</v>
      </c>
      <c r="O39" s="19"/>
      <c r="P39" s="63"/>
      <c r="Q39" s="64"/>
      <c r="R39" s="61" t="s">
        <v>41</v>
      </c>
      <c r="S39" s="44">
        <v>5066.3563655110447</v>
      </c>
      <c r="T39" s="44">
        <v>5459.3948961000115</v>
      </c>
      <c r="U39" s="44">
        <v>13529.749633867154</v>
      </c>
      <c r="V39" s="44">
        <v>11206.184869986551</v>
      </c>
      <c r="W39" s="44">
        <v>7080.82190188818</v>
      </c>
      <c r="X39" s="44">
        <v>5709.5323542605338</v>
      </c>
      <c r="Y39" s="40">
        <v>10123.835848653232</v>
      </c>
    </row>
    <row r="40" spans="1:25" x14ac:dyDescent="0.25">
      <c r="A40" s="19"/>
      <c r="B40" s="63" t="s">
        <v>32</v>
      </c>
      <c r="C40" s="63" t="s">
        <v>19</v>
      </c>
      <c r="D40" s="61" t="s">
        <v>6</v>
      </c>
      <c r="E40" s="57">
        <v>71.698055470553868</v>
      </c>
      <c r="F40" s="57">
        <v>69.962846371656312</v>
      </c>
      <c r="G40" s="57">
        <v>70.276928532665636</v>
      </c>
      <c r="H40" s="57">
        <v>69.153441226798336</v>
      </c>
      <c r="I40" s="57">
        <v>69.722988281850704</v>
      </c>
      <c r="J40" s="57">
        <v>67.586186578413702</v>
      </c>
      <c r="K40" s="39">
        <v>64.720018997862738</v>
      </c>
      <c r="O40" s="19"/>
      <c r="P40" s="63" t="s">
        <v>32</v>
      </c>
      <c r="Q40" s="63" t="s">
        <v>19</v>
      </c>
      <c r="R40" s="61" t="s">
        <v>6</v>
      </c>
      <c r="S40" s="44">
        <v>257733</v>
      </c>
      <c r="T40" s="44">
        <v>256474</v>
      </c>
      <c r="U40" s="44">
        <v>261589</v>
      </c>
      <c r="V40" s="44">
        <v>264709</v>
      </c>
      <c r="W40" s="44">
        <v>272034</v>
      </c>
      <c r="X40" s="44">
        <v>275288</v>
      </c>
      <c r="Y40" s="40">
        <v>272536</v>
      </c>
    </row>
    <row r="41" spans="1:25" x14ac:dyDescent="0.25">
      <c r="A41" s="19"/>
      <c r="B41" s="63"/>
      <c r="C41" s="63"/>
      <c r="D41" s="61" t="s">
        <v>41</v>
      </c>
      <c r="E41" s="57">
        <v>0.7559984200299501</v>
      </c>
      <c r="F41" s="57">
        <v>1.1107595793160892</v>
      </c>
      <c r="G41" s="57">
        <v>1.0156938514425637</v>
      </c>
      <c r="H41" s="57">
        <v>0.85459741272469048</v>
      </c>
      <c r="I41" s="57">
        <v>0.82203859032093629</v>
      </c>
      <c r="J41" s="57">
        <v>0.68744098402034726</v>
      </c>
      <c r="K41" s="39">
        <v>1.1903122738150826</v>
      </c>
      <c r="O41" s="19"/>
      <c r="P41" s="63"/>
      <c r="Q41" s="63"/>
      <c r="R41" s="61" t="s">
        <v>41</v>
      </c>
      <c r="S41" s="44">
        <v>6936.0886753993618</v>
      </c>
      <c r="T41" s="44">
        <v>12417.376668450966</v>
      </c>
      <c r="U41" s="44">
        <v>12201.211305951041</v>
      </c>
      <c r="V41" s="44">
        <v>12837.74658824082</v>
      </c>
      <c r="W41" s="44">
        <v>9524.778652021263</v>
      </c>
      <c r="X41" s="44">
        <v>9849.1424639218658</v>
      </c>
      <c r="Y41" s="40">
        <v>11414.905746700701</v>
      </c>
    </row>
    <row r="42" spans="1:25" x14ac:dyDescent="0.25">
      <c r="A42" s="19"/>
      <c r="B42" s="63"/>
      <c r="C42" s="63" t="s">
        <v>21</v>
      </c>
      <c r="D42" s="61" t="s">
        <v>6</v>
      </c>
      <c r="E42" s="57">
        <v>39.403037380122342</v>
      </c>
      <c r="F42" s="57">
        <v>36.437617892751277</v>
      </c>
      <c r="G42" s="57">
        <v>40.493671553380842</v>
      </c>
      <c r="H42" s="57">
        <v>39.61670060726145</v>
      </c>
      <c r="I42" s="57">
        <v>43.052226640250858</v>
      </c>
      <c r="J42" s="57">
        <v>43.075369747805922</v>
      </c>
      <c r="K42" s="39">
        <v>42.588153110959404</v>
      </c>
      <c r="O42" s="19"/>
      <c r="P42" s="63"/>
      <c r="Q42" s="63" t="s">
        <v>21</v>
      </c>
      <c r="R42" s="61" t="s">
        <v>6</v>
      </c>
      <c r="S42" s="44">
        <v>150665</v>
      </c>
      <c r="T42" s="44">
        <v>148742</v>
      </c>
      <c r="U42" s="44">
        <v>168989</v>
      </c>
      <c r="V42" s="44">
        <v>172751</v>
      </c>
      <c r="W42" s="44">
        <v>186448</v>
      </c>
      <c r="X42" s="44">
        <v>194117</v>
      </c>
      <c r="Y42" s="40">
        <v>214600</v>
      </c>
    </row>
    <row r="43" spans="1:25" x14ac:dyDescent="0.25">
      <c r="A43" s="19"/>
      <c r="B43" s="63"/>
      <c r="C43" s="64"/>
      <c r="D43" s="61" t="s">
        <v>41</v>
      </c>
      <c r="E43" s="57">
        <v>1.0710169256835458</v>
      </c>
      <c r="F43" s="57">
        <v>1.0703695051633684</v>
      </c>
      <c r="G43" s="57">
        <v>0.98473162563247896</v>
      </c>
      <c r="H43" s="57">
        <v>1.0670411216415749</v>
      </c>
      <c r="I43" s="57">
        <v>0.77034526164194528</v>
      </c>
      <c r="J43" s="57">
        <v>0.7708751119318179</v>
      </c>
      <c r="K43" s="39">
        <v>0.88004247240709799</v>
      </c>
      <c r="O43" s="19"/>
      <c r="P43" s="63"/>
      <c r="Q43" s="64"/>
      <c r="R43" s="61" t="s">
        <v>41</v>
      </c>
      <c r="S43" s="44">
        <v>5847.1478250561831</v>
      </c>
      <c r="T43" s="44">
        <v>7854.9584973593574</v>
      </c>
      <c r="U43" s="44">
        <v>9690.7375647978188</v>
      </c>
      <c r="V43" s="44">
        <v>10053.737906473569</v>
      </c>
      <c r="W43" s="44">
        <v>6914.5188883350975</v>
      </c>
      <c r="X43" s="44">
        <v>7561.9026356546074</v>
      </c>
      <c r="Y43" s="40">
        <v>8749.1572091187882</v>
      </c>
    </row>
    <row r="44" spans="1:25" x14ac:dyDescent="0.25">
      <c r="A44" s="19"/>
      <c r="B44" s="63" t="s">
        <v>33</v>
      </c>
      <c r="C44" s="63" t="s">
        <v>19</v>
      </c>
      <c r="D44" s="61" t="s">
        <v>6</v>
      </c>
      <c r="E44" s="46" t="s">
        <v>34</v>
      </c>
      <c r="F44" s="46" t="s">
        <v>34</v>
      </c>
      <c r="G44" s="46" t="s">
        <v>34</v>
      </c>
      <c r="H44" s="46" t="s">
        <v>34</v>
      </c>
      <c r="I44" s="46" t="s">
        <v>34</v>
      </c>
      <c r="J44" s="57">
        <v>67.092128106725141</v>
      </c>
      <c r="K44" s="39">
        <v>60.204619438846699</v>
      </c>
      <c r="O44" s="19"/>
      <c r="P44" s="63" t="s">
        <v>33</v>
      </c>
      <c r="Q44" s="63" t="s">
        <v>19</v>
      </c>
      <c r="R44" s="61" t="s">
        <v>6</v>
      </c>
      <c r="S44" s="84" t="s">
        <v>34</v>
      </c>
      <c r="T44" s="84" t="s">
        <v>34</v>
      </c>
      <c r="U44" s="84" t="s">
        <v>34</v>
      </c>
      <c r="V44" s="84" t="s">
        <v>34</v>
      </c>
      <c r="W44" s="84" t="s">
        <v>34</v>
      </c>
      <c r="X44" s="44">
        <v>117481</v>
      </c>
      <c r="Y44" s="40">
        <v>116514</v>
      </c>
    </row>
    <row r="45" spans="1:25" x14ac:dyDescent="0.25">
      <c r="A45" s="19"/>
      <c r="B45" s="63"/>
      <c r="C45" s="64"/>
      <c r="D45" s="61" t="s">
        <v>41</v>
      </c>
      <c r="J45" s="57">
        <v>1.2121162876813678</v>
      </c>
      <c r="K45" s="39">
        <v>0.95555598257633134</v>
      </c>
      <c r="O45" s="19"/>
      <c r="P45" s="63"/>
      <c r="Q45" s="64"/>
      <c r="R45" s="61" t="s">
        <v>41</v>
      </c>
      <c r="S45" s="85"/>
      <c r="T45" s="85"/>
      <c r="U45" s="85"/>
      <c r="V45" s="85"/>
      <c r="W45" s="85"/>
      <c r="X45" s="44">
        <v>5018.2643347409803</v>
      </c>
      <c r="Y45" s="40">
        <v>7488.9018363366004</v>
      </c>
    </row>
    <row r="46" spans="1:25" x14ac:dyDescent="0.25">
      <c r="A46" s="19"/>
      <c r="B46" s="63"/>
      <c r="C46" s="63" t="s">
        <v>21</v>
      </c>
      <c r="D46" s="61" t="s">
        <v>6</v>
      </c>
      <c r="E46" s="46" t="s">
        <v>34</v>
      </c>
      <c r="F46" s="46" t="s">
        <v>34</v>
      </c>
      <c r="G46" s="46" t="s">
        <v>34</v>
      </c>
      <c r="H46" s="46" t="s">
        <v>34</v>
      </c>
      <c r="I46" s="46" t="s">
        <v>34</v>
      </c>
      <c r="J46" s="57">
        <v>42.805099286630842</v>
      </c>
      <c r="K46" s="39">
        <v>38.889634539700133</v>
      </c>
      <c r="O46" s="19"/>
      <c r="P46" s="63"/>
      <c r="Q46" s="63" t="s">
        <v>21</v>
      </c>
      <c r="R46" s="61" t="s">
        <v>6</v>
      </c>
      <c r="S46" s="84" t="s">
        <v>34</v>
      </c>
      <c r="T46" s="84" t="s">
        <v>34</v>
      </c>
      <c r="U46" s="84" t="s">
        <v>34</v>
      </c>
      <c r="V46" s="84" t="s">
        <v>34</v>
      </c>
      <c r="W46" s="84" t="s">
        <v>34</v>
      </c>
      <c r="X46" s="44">
        <v>87066</v>
      </c>
      <c r="Y46" s="40">
        <v>89823</v>
      </c>
    </row>
    <row r="47" spans="1:25" x14ac:dyDescent="0.25">
      <c r="A47" s="19"/>
      <c r="B47" s="63"/>
      <c r="C47" s="64"/>
      <c r="D47" s="61" t="s">
        <v>41</v>
      </c>
      <c r="J47" s="57">
        <v>1.2827399434825759</v>
      </c>
      <c r="K47" s="39">
        <v>1.1099145842885179</v>
      </c>
      <c r="O47" s="19"/>
      <c r="P47" s="63"/>
      <c r="Q47" s="64"/>
      <c r="R47" s="61" t="s">
        <v>41</v>
      </c>
      <c r="S47" s="85"/>
      <c r="T47" s="85"/>
      <c r="U47" s="85"/>
      <c r="V47" s="85"/>
      <c r="W47" s="85"/>
      <c r="X47" s="44">
        <v>4136.0215787638235</v>
      </c>
      <c r="Y47" s="40">
        <v>6517.0296257464661</v>
      </c>
    </row>
    <row r="48" spans="1:25" x14ac:dyDescent="0.25">
      <c r="A48" s="19"/>
      <c r="B48" s="63" t="s">
        <v>35</v>
      </c>
      <c r="C48" s="63" t="s">
        <v>19</v>
      </c>
      <c r="D48" s="61" t="s">
        <v>6</v>
      </c>
      <c r="E48" s="57">
        <v>66.559161515571759</v>
      </c>
      <c r="F48" s="57">
        <v>65.811745278150482</v>
      </c>
      <c r="G48" s="57">
        <v>66.538302450875165</v>
      </c>
      <c r="H48" s="57">
        <v>65.061096489954522</v>
      </c>
      <c r="I48" s="57">
        <v>65.407746127392414</v>
      </c>
      <c r="J48" s="57">
        <v>66.525417511090964</v>
      </c>
      <c r="K48" s="39">
        <v>61.276800850978965</v>
      </c>
      <c r="O48" s="19"/>
      <c r="P48" s="63" t="s">
        <v>35</v>
      </c>
      <c r="Q48" s="63" t="s">
        <v>19</v>
      </c>
      <c r="R48" s="61" t="s">
        <v>6</v>
      </c>
      <c r="S48" s="44">
        <v>477552</v>
      </c>
      <c r="T48" s="44">
        <v>484614</v>
      </c>
      <c r="U48" s="44">
        <v>508334</v>
      </c>
      <c r="V48" s="44">
        <v>492938</v>
      </c>
      <c r="W48" s="44">
        <v>501924</v>
      </c>
      <c r="X48" s="44">
        <v>408025</v>
      </c>
      <c r="Y48" s="40">
        <v>368678</v>
      </c>
    </row>
    <row r="49" spans="1:25" x14ac:dyDescent="0.25">
      <c r="A49" s="19"/>
      <c r="B49" s="63"/>
      <c r="C49" s="63"/>
      <c r="D49" s="61" t="s">
        <v>41</v>
      </c>
      <c r="E49" s="57">
        <v>0.60967570133590476</v>
      </c>
      <c r="F49" s="57">
        <v>0.6956195304206152</v>
      </c>
      <c r="G49" s="57">
        <v>1.023523475986821</v>
      </c>
      <c r="H49" s="57">
        <v>0.59800522814977208</v>
      </c>
      <c r="I49" s="57">
        <v>0.50291463205391485</v>
      </c>
      <c r="J49" s="57">
        <v>0.78038455365473347</v>
      </c>
      <c r="K49" s="39">
        <v>0.72155622244414064</v>
      </c>
      <c r="O49" s="19"/>
      <c r="P49" s="63"/>
      <c r="Q49" s="63"/>
      <c r="R49" s="61" t="s">
        <v>41</v>
      </c>
      <c r="S49" s="44">
        <v>8598.5387578565023</v>
      </c>
      <c r="T49" s="44">
        <v>13829.287629742787</v>
      </c>
      <c r="U49" s="44">
        <v>49580.26442437603</v>
      </c>
      <c r="V49" s="44">
        <v>21272.575279024957</v>
      </c>
      <c r="W49" s="44">
        <v>11836.102759115409</v>
      </c>
      <c r="X49" s="44">
        <v>12190.649803165139</v>
      </c>
      <c r="Y49" s="40">
        <v>13084.866300201122</v>
      </c>
    </row>
    <row r="50" spans="1:25" x14ac:dyDescent="0.25">
      <c r="A50" s="19"/>
      <c r="B50" s="63"/>
      <c r="C50" s="63" t="s">
        <v>21</v>
      </c>
      <c r="D50" s="61" t="s">
        <v>6</v>
      </c>
      <c r="E50" s="57">
        <v>36.38627705889467</v>
      </c>
      <c r="F50" s="57">
        <v>37.286516182969066</v>
      </c>
      <c r="G50" s="57">
        <v>37.487591028879272</v>
      </c>
      <c r="H50" s="57">
        <v>38.804761844611917</v>
      </c>
      <c r="I50" s="57">
        <v>40.312977292573535</v>
      </c>
      <c r="J50" s="57">
        <v>42.016896633179094</v>
      </c>
      <c r="K50" s="39">
        <v>42.108411096231919</v>
      </c>
      <c r="O50" s="19"/>
      <c r="P50" s="63"/>
      <c r="Q50" s="63" t="s">
        <v>21</v>
      </c>
      <c r="R50" s="61" t="s">
        <v>6</v>
      </c>
      <c r="S50" s="44">
        <v>288843</v>
      </c>
      <c r="T50" s="44">
        <v>305956</v>
      </c>
      <c r="U50" s="44">
        <v>314940</v>
      </c>
      <c r="V50" s="44">
        <v>337927</v>
      </c>
      <c r="W50" s="44">
        <v>366089</v>
      </c>
      <c r="X50" s="44">
        <v>302383</v>
      </c>
      <c r="Y50" s="40">
        <v>318220</v>
      </c>
    </row>
    <row r="51" spans="1:25" x14ac:dyDescent="0.25">
      <c r="A51" s="19"/>
      <c r="B51" s="63"/>
      <c r="C51" s="64"/>
      <c r="D51" s="61" t="s">
        <v>41</v>
      </c>
      <c r="E51" s="57">
        <v>0.57725910230024002</v>
      </c>
      <c r="F51" s="57">
        <v>0.68425620447851354</v>
      </c>
      <c r="G51" s="57">
        <v>1.3290419928757413</v>
      </c>
      <c r="H51" s="57">
        <v>0.60501823726115977</v>
      </c>
      <c r="I51" s="57">
        <v>0.5542381447037259</v>
      </c>
      <c r="J51" s="57">
        <v>0.66097167174433213</v>
      </c>
      <c r="K51" s="39">
        <v>0.69532561342868759</v>
      </c>
      <c r="O51" s="19"/>
      <c r="P51" s="63"/>
      <c r="Q51" s="64"/>
      <c r="R51" s="61" t="s">
        <v>41</v>
      </c>
      <c r="S51" s="44">
        <v>6017.8513527712148</v>
      </c>
      <c r="T51" s="44">
        <v>9088.3561978689522</v>
      </c>
      <c r="U51" s="44">
        <v>26201.076956310961</v>
      </c>
      <c r="V51" s="44">
        <v>14484.025367351385</v>
      </c>
      <c r="W51" s="44">
        <v>11480.514646879152</v>
      </c>
      <c r="X51" s="44">
        <v>9239.9565620331541</v>
      </c>
      <c r="Y51" s="40">
        <v>11855.771911580196</v>
      </c>
    </row>
    <row r="52" spans="1:25" x14ac:dyDescent="0.25">
      <c r="A52" s="19"/>
      <c r="B52" s="63" t="s">
        <v>36</v>
      </c>
      <c r="C52" s="63" t="s">
        <v>19</v>
      </c>
      <c r="D52" s="61" t="s">
        <v>6</v>
      </c>
      <c r="E52" s="57">
        <v>69.992649487696085</v>
      </c>
      <c r="F52" s="57">
        <v>65.098591712278832</v>
      </c>
      <c r="G52" s="57">
        <v>65.250727573819475</v>
      </c>
      <c r="H52" s="57">
        <v>67.104452645082532</v>
      </c>
      <c r="I52" s="57">
        <v>66.336120813585993</v>
      </c>
      <c r="J52" s="57">
        <v>67.472695200270408</v>
      </c>
      <c r="K52" s="39">
        <v>59.951262449265677</v>
      </c>
      <c r="O52" s="19"/>
      <c r="P52" s="63" t="s">
        <v>36</v>
      </c>
      <c r="Q52" s="63" t="s">
        <v>19</v>
      </c>
      <c r="R52" s="61" t="s">
        <v>6</v>
      </c>
      <c r="S52" s="44">
        <v>235197</v>
      </c>
      <c r="T52" s="44">
        <v>225025</v>
      </c>
      <c r="U52" s="44">
        <v>225776</v>
      </c>
      <c r="V52" s="44">
        <v>237484</v>
      </c>
      <c r="W52" s="44">
        <v>239486</v>
      </c>
      <c r="X52" s="44">
        <v>255511</v>
      </c>
      <c r="Y52" s="40">
        <v>220677</v>
      </c>
    </row>
    <row r="53" spans="1:25" x14ac:dyDescent="0.25">
      <c r="A53" s="19"/>
      <c r="B53" s="63"/>
      <c r="C53" s="64"/>
      <c r="D53" s="61" t="s">
        <v>41</v>
      </c>
      <c r="E53" s="57">
        <v>0.78270803050722904</v>
      </c>
      <c r="F53" s="57">
        <v>1.0969825799105881</v>
      </c>
      <c r="G53" s="57">
        <v>1.393026044964164</v>
      </c>
      <c r="H53" s="57">
        <v>0.69421701571372874</v>
      </c>
      <c r="I53" s="57">
        <v>0.67172074934141224</v>
      </c>
      <c r="J53" s="57">
        <v>0.6483553067122878</v>
      </c>
      <c r="K53" s="39">
        <v>1.0151942566072572</v>
      </c>
      <c r="O53" s="19"/>
      <c r="P53" s="63"/>
      <c r="Q53" s="64"/>
      <c r="R53" s="61" t="s">
        <v>41</v>
      </c>
      <c r="S53" s="44">
        <v>7230.3845083057431</v>
      </c>
      <c r="T53" s="44">
        <v>11151.333163221107</v>
      </c>
      <c r="U53" s="44">
        <v>17619.47217617153</v>
      </c>
      <c r="V53" s="44">
        <v>9983.3278177900338</v>
      </c>
      <c r="W53" s="44">
        <v>6736.9667915167875</v>
      </c>
      <c r="X53" s="44">
        <v>7254.6122294716761</v>
      </c>
      <c r="Y53" s="40">
        <v>8409.3073988629676</v>
      </c>
    </row>
    <row r="54" spans="1:25" x14ac:dyDescent="0.25">
      <c r="A54" s="19"/>
      <c r="B54" s="63"/>
      <c r="C54" s="63" t="s">
        <v>21</v>
      </c>
      <c r="D54" s="61" t="s">
        <v>6</v>
      </c>
      <c r="E54" s="57">
        <v>36.265457128315838</v>
      </c>
      <c r="F54" s="57">
        <v>33.008233092613644</v>
      </c>
      <c r="G54" s="57">
        <v>39.402476888540015</v>
      </c>
      <c r="H54" s="57">
        <v>38.395692595485457</v>
      </c>
      <c r="I54" s="57">
        <v>39.029390845255314</v>
      </c>
      <c r="J54" s="57">
        <v>41.17634793729048</v>
      </c>
      <c r="K54" s="39">
        <v>38.521600071571555</v>
      </c>
      <c r="O54" s="19"/>
      <c r="P54" s="63"/>
      <c r="Q54" s="63" t="s">
        <v>21</v>
      </c>
      <c r="R54" s="61" t="s">
        <v>6</v>
      </c>
      <c r="S54" s="44">
        <v>129686</v>
      </c>
      <c r="T54" s="44">
        <v>124005</v>
      </c>
      <c r="U54" s="44">
        <v>157617</v>
      </c>
      <c r="V54" s="44">
        <v>156813</v>
      </c>
      <c r="W54" s="44">
        <v>163523</v>
      </c>
      <c r="X54" s="44">
        <v>177734</v>
      </c>
      <c r="Y54" s="40">
        <v>172232</v>
      </c>
    </row>
    <row r="55" spans="1:25" x14ac:dyDescent="0.25">
      <c r="A55" s="19"/>
      <c r="B55" s="63"/>
      <c r="C55" s="64"/>
      <c r="D55" s="61" t="s">
        <v>41</v>
      </c>
      <c r="E55" s="57">
        <v>1.0883898208148988</v>
      </c>
      <c r="F55" s="57">
        <v>0.99491480469371096</v>
      </c>
      <c r="G55" s="57">
        <v>1.9268720608132155</v>
      </c>
      <c r="H55" s="57">
        <v>0.92635326211782787</v>
      </c>
      <c r="I55" s="57">
        <v>0.70313494541991994</v>
      </c>
      <c r="J55" s="57">
        <v>0.85966748246153801</v>
      </c>
      <c r="K55" s="39">
        <v>0.84913285512506709</v>
      </c>
      <c r="O55" s="19"/>
      <c r="P55" s="63"/>
      <c r="Q55" s="64"/>
      <c r="R55" s="61" t="s">
        <v>41</v>
      </c>
      <c r="S55" s="44">
        <v>5707.8208786805244</v>
      </c>
      <c r="T55" s="44">
        <v>7544.380955317818</v>
      </c>
      <c r="U55" s="44">
        <v>20196.515470898266</v>
      </c>
      <c r="V55" s="44">
        <v>7939.4945546010467</v>
      </c>
      <c r="W55" s="44">
        <v>5778.0469744446445</v>
      </c>
      <c r="X55" s="44">
        <v>5371.6463305024099</v>
      </c>
      <c r="Y55" s="40">
        <v>8326.1036834535662</v>
      </c>
    </row>
    <row r="56" spans="1:25" x14ac:dyDescent="0.25">
      <c r="A56" s="19"/>
      <c r="B56" s="63" t="s">
        <v>37</v>
      </c>
      <c r="C56" s="63" t="s">
        <v>19</v>
      </c>
      <c r="D56" s="61" t="s">
        <v>6</v>
      </c>
      <c r="E56" s="57">
        <v>69.007405628878203</v>
      </c>
      <c r="F56" s="57">
        <v>65.301649741099027</v>
      </c>
      <c r="G56" s="57">
        <v>69.963574605019105</v>
      </c>
      <c r="H56" s="57">
        <v>66.30548454566582</v>
      </c>
      <c r="I56" s="57">
        <v>67.132313600750507</v>
      </c>
      <c r="J56" s="57">
        <v>68.362343974136635</v>
      </c>
      <c r="K56" s="39">
        <v>60.277025313921996</v>
      </c>
      <c r="O56" s="19"/>
      <c r="P56" s="63" t="s">
        <v>37</v>
      </c>
      <c r="Q56" s="63" t="s">
        <v>19</v>
      </c>
      <c r="R56" s="61" t="s">
        <v>6</v>
      </c>
      <c r="S56" s="44">
        <v>91971</v>
      </c>
      <c r="T56" s="44">
        <v>81343</v>
      </c>
      <c r="U56" s="44">
        <v>93924</v>
      </c>
      <c r="V56" s="44">
        <v>91300</v>
      </c>
      <c r="W56" s="44">
        <v>91596</v>
      </c>
      <c r="X56" s="44">
        <v>95790</v>
      </c>
      <c r="Y56" s="40">
        <v>90342</v>
      </c>
    </row>
    <row r="57" spans="1:25" x14ac:dyDescent="0.25">
      <c r="A57" s="19"/>
      <c r="B57" s="63"/>
      <c r="C57" s="63"/>
      <c r="D57" s="61" t="s">
        <v>41</v>
      </c>
      <c r="E57" s="57">
        <v>1.3734808654155697</v>
      </c>
      <c r="F57" s="57">
        <v>1.3865764112559436</v>
      </c>
      <c r="G57" s="57">
        <v>0.90406678088017867</v>
      </c>
      <c r="H57" s="57">
        <v>0.97539524232667096</v>
      </c>
      <c r="I57" s="57">
        <v>0.92837032916013607</v>
      </c>
      <c r="J57" s="57">
        <v>1.121520138729305</v>
      </c>
      <c r="K57" s="39">
        <v>1.1964860302152431</v>
      </c>
      <c r="O57" s="19"/>
      <c r="P57" s="63"/>
      <c r="Q57" s="63"/>
      <c r="R57" s="61" t="s">
        <v>41</v>
      </c>
      <c r="S57" s="44">
        <v>3752.749499583641</v>
      </c>
      <c r="T57" s="44">
        <v>6906.1565780398387</v>
      </c>
      <c r="U57" s="44">
        <v>6960.5527562825882</v>
      </c>
      <c r="V57" s="44">
        <v>3976.9964811539758</v>
      </c>
      <c r="W57" s="44">
        <v>4249.3696905148972</v>
      </c>
      <c r="X57" s="44">
        <v>3577.1910320661082</v>
      </c>
      <c r="Y57" s="40">
        <v>3237.7740810624819</v>
      </c>
    </row>
    <row r="58" spans="1:25" x14ac:dyDescent="0.25">
      <c r="A58" s="19"/>
      <c r="B58" s="63"/>
      <c r="C58" s="63" t="s">
        <v>21</v>
      </c>
      <c r="D58" s="61" t="s">
        <v>6</v>
      </c>
      <c r="E58" s="57">
        <v>36.211366320305785</v>
      </c>
      <c r="F58" s="57">
        <v>34.119397631178636</v>
      </c>
      <c r="G58" s="57">
        <v>36.058179738477136</v>
      </c>
      <c r="H58" s="57">
        <v>37.404977346853308</v>
      </c>
      <c r="I58" s="57">
        <v>43.333920394505107</v>
      </c>
      <c r="J58" s="57">
        <v>42.267425956780144</v>
      </c>
      <c r="K58" s="39">
        <v>39.631126859753898</v>
      </c>
      <c r="O58" s="19"/>
      <c r="P58" s="63"/>
      <c r="Q58" s="63" t="s">
        <v>21</v>
      </c>
      <c r="R58" s="61" t="s">
        <v>6</v>
      </c>
      <c r="S58" s="44">
        <v>51821</v>
      </c>
      <c r="T58" s="44">
        <v>51363</v>
      </c>
      <c r="U58" s="44">
        <v>55482</v>
      </c>
      <c r="V58" s="44">
        <v>58948</v>
      </c>
      <c r="W58" s="44">
        <v>68894</v>
      </c>
      <c r="X58" s="44">
        <v>67988</v>
      </c>
      <c r="Y58" s="40">
        <v>71468</v>
      </c>
    </row>
    <row r="59" spans="1:25" x14ac:dyDescent="0.25">
      <c r="A59" s="19"/>
      <c r="B59" s="63"/>
      <c r="C59" s="64"/>
      <c r="D59" s="61" t="s">
        <v>41</v>
      </c>
      <c r="E59" s="57">
        <v>1.2125405924000316</v>
      </c>
      <c r="F59" s="57">
        <v>2.640042201282232</v>
      </c>
      <c r="G59" s="57">
        <v>0.96573678717644407</v>
      </c>
      <c r="H59" s="57">
        <v>1.168426212943374</v>
      </c>
      <c r="I59" s="57">
        <v>1.0523925233112024</v>
      </c>
      <c r="J59" s="57">
        <v>1.0680538454752004</v>
      </c>
      <c r="K59" s="39">
        <v>1.2608642482149175</v>
      </c>
      <c r="O59" s="19"/>
      <c r="P59" s="63"/>
      <c r="Q59" s="64"/>
      <c r="R59" s="61" t="s">
        <v>41</v>
      </c>
      <c r="S59" s="44">
        <v>2707.5134383490285</v>
      </c>
      <c r="T59" s="44">
        <v>10226.347270742939</v>
      </c>
      <c r="U59" s="44">
        <v>2887.9176495550178</v>
      </c>
      <c r="V59" s="44">
        <v>3262.4986862492037</v>
      </c>
      <c r="W59" s="44">
        <v>3867.3986950748513</v>
      </c>
      <c r="X59" s="44">
        <v>3198.4867620791824</v>
      </c>
      <c r="Y59" s="40">
        <v>3218.340384939625</v>
      </c>
    </row>
    <row r="60" spans="1:25" x14ac:dyDescent="0.25">
      <c r="A60" s="19"/>
      <c r="B60" s="63" t="s">
        <v>38</v>
      </c>
      <c r="C60" s="63" t="s">
        <v>19</v>
      </c>
      <c r="D60" s="61" t="s">
        <v>6</v>
      </c>
      <c r="E60" s="57">
        <v>73.227803830900115</v>
      </c>
      <c r="F60" s="57">
        <v>70.159244573657773</v>
      </c>
      <c r="G60" s="57">
        <v>68.658120663295307</v>
      </c>
      <c r="H60" s="57">
        <v>67.756571406860473</v>
      </c>
      <c r="I60" s="57">
        <v>68.387817826208448</v>
      </c>
      <c r="J60" s="57">
        <v>69.6287798130775</v>
      </c>
      <c r="K60" s="39">
        <v>62.692122995421165</v>
      </c>
      <c r="O60" s="19"/>
      <c r="P60" s="63" t="s">
        <v>38</v>
      </c>
      <c r="Q60" s="63" t="s">
        <v>19</v>
      </c>
      <c r="R60" s="61" t="s">
        <v>6</v>
      </c>
      <c r="S60" s="44">
        <v>212521</v>
      </c>
      <c r="T60" s="44">
        <v>208260</v>
      </c>
      <c r="U60" s="44">
        <v>216006</v>
      </c>
      <c r="V60" s="44">
        <v>214001</v>
      </c>
      <c r="W60" s="44">
        <v>220284</v>
      </c>
      <c r="X60" s="44">
        <v>236091</v>
      </c>
      <c r="Y60" s="40">
        <v>204965</v>
      </c>
    </row>
    <row r="61" spans="1:25" x14ac:dyDescent="0.25">
      <c r="A61" s="19"/>
      <c r="B61" s="63"/>
      <c r="C61" s="64"/>
      <c r="D61" s="61" t="s">
        <v>41</v>
      </c>
      <c r="E61" s="57">
        <v>0.94407197010504129</v>
      </c>
      <c r="F61" s="57">
        <v>0.90551254139735904</v>
      </c>
      <c r="G61" s="57">
        <v>0.85772734240104376</v>
      </c>
      <c r="H61" s="57">
        <v>0.81227320627170529</v>
      </c>
      <c r="I61" s="57">
        <v>0.75784521928120052</v>
      </c>
      <c r="J61" s="57">
        <v>0.85674788037404703</v>
      </c>
      <c r="K61" s="39">
        <v>0.78552735247238348</v>
      </c>
      <c r="O61" s="19"/>
      <c r="P61" s="63"/>
      <c r="Q61" s="64"/>
      <c r="R61" s="61" t="s">
        <v>41</v>
      </c>
      <c r="S61" s="44">
        <v>6825.9601487036807</v>
      </c>
      <c r="T61" s="44">
        <v>7368.5349937667434</v>
      </c>
      <c r="U61" s="44">
        <v>15225.692996849562</v>
      </c>
      <c r="V61" s="44">
        <v>10202.695511555519</v>
      </c>
      <c r="W61" s="44">
        <v>6382.9098263107653</v>
      </c>
      <c r="X61" s="44">
        <v>7477.4235611904041</v>
      </c>
      <c r="Y61" s="40">
        <v>13006.59978882516</v>
      </c>
    </row>
    <row r="62" spans="1:25" x14ac:dyDescent="0.25">
      <c r="A62" s="19"/>
      <c r="B62" s="63"/>
      <c r="C62" s="63" t="s">
        <v>21</v>
      </c>
      <c r="D62" s="61" t="s">
        <v>6</v>
      </c>
      <c r="E62" s="57">
        <v>40.78352453644554</v>
      </c>
      <c r="F62" s="57">
        <v>41.609641793552839</v>
      </c>
      <c r="G62" s="57">
        <v>41.487937668449455</v>
      </c>
      <c r="H62" s="57">
        <v>42.031175530572767</v>
      </c>
      <c r="I62" s="57">
        <v>43.240561923313798</v>
      </c>
      <c r="J62" s="57">
        <v>45.310497526091275</v>
      </c>
      <c r="K62" s="39">
        <v>41.735565321976715</v>
      </c>
      <c r="O62" s="19"/>
      <c r="P62" s="63"/>
      <c r="Q62" s="63" t="s">
        <v>21</v>
      </c>
      <c r="R62" s="61" t="s">
        <v>6</v>
      </c>
      <c r="S62" s="44">
        <v>123216</v>
      </c>
      <c r="T62" s="44">
        <v>133713</v>
      </c>
      <c r="U62" s="44">
        <v>138232</v>
      </c>
      <c r="V62" s="44">
        <v>149921</v>
      </c>
      <c r="W62" s="44">
        <v>155164</v>
      </c>
      <c r="X62" s="44">
        <v>170058</v>
      </c>
      <c r="Y62" s="40">
        <v>165522</v>
      </c>
    </row>
    <row r="63" spans="1:25" x14ac:dyDescent="0.25">
      <c r="A63" s="19"/>
      <c r="B63" s="63"/>
      <c r="C63" s="64"/>
      <c r="D63" s="61" t="s">
        <v>41</v>
      </c>
      <c r="E63" s="57">
        <v>1.2044142529857602</v>
      </c>
      <c r="F63" s="57">
        <v>1.50568190548654</v>
      </c>
      <c r="G63" s="57">
        <v>2.0505071906697649</v>
      </c>
      <c r="H63" s="57">
        <v>0.9761466121907354</v>
      </c>
      <c r="I63" s="57">
        <v>0.90853663142924157</v>
      </c>
      <c r="J63" s="57">
        <v>0.93880484701217903</v>
      </c>
      <c r="K63" s="39">
        <v>0.95698869094512795</v>
      </c>
      <c r="O63" s="19"/>
      <c r="P63" s="63"/>
      <c r="Q63" s="64"/>
      <c r="R63" s="61" t="s">
        <v>41</v>
      </c>
      <c r="S63" s="44">
        <v>5445.1519369329617</v>
      </c>
      <c r="T63" s="44">
        <v>6498.717098275064</v>
      </c>
      <c r="U63" s="44">
        <v>13435.682886836112</v>
      </c>
      <c r="V63" s="44">
        <v>9624.6978572279986</v>
      </c>
      <c r="W63" s="44">
        <v>5580.4801357964207</v>
      </c>
      <c r="X63" s="44">
        <v>6548.8117713251231</v>
      </c>
      <c r="Y63" s="40">
        <v>10355.186362398312</v>
      </c>
    </row>
    <row r="64" spans="1:25" x14ac:dyDescent="0.25">
      <c r="A64" s="19"/>
      <c r="B64" s="63" t="s">
        <v>39</v>
      </c>
      <c r="C64" s="63" t="s">
        <v>19</v>
      </c>
      <c r="D64" s="61" t="s">
        <v>6</v>
      </c>
      <c r="E64" s="57">
        <v>76.466899578966235</v>
      </c>
      <c r="F64" s="57">
        <v>76.454366000928943</v>
      </c>
      <c r="G64" s="57">
        <v>74.30714965567438</v>
      </c>
      <c r="H64" s="57">
        <v>71.917206105650124</v>
      </c>
      <c r="I64" s="57">
        <v>71.926369628839467</v>
      </c>
      <c r="J64" s="57">
        <v>75.719542315640908</v>
      </c>
      <c r="K64" s="39">
        <v>68.718463597981668</v>
      </c>
      <c r="O64" s="19"/>
      <c r="P64" s="63" t="s">
        <v>39</v>
      </c>
      <c r="Q64" s="63" t="s">
        <v>19</v>
      </c>
      <c r="R64" s="61" t="s">
        <v>6</v>
      </c>
      <c r="S64" s="44">
        <v>25608</v>
      </c>
      <c r="T64" s="44">
        <v>26337</v>
      </c>
      <c r="U64" s="44">
        <v>26544</v>
      </c>
      <c r="V64" s="44">
        <v>26997</v>
      </c>
      <c r="W64" s="44">
        <v>26297</v>
      </c>
      <c r="X64" s="44">
        <v>30044</v>
      </c>
      <c r="Y64" s="40">
        <v>26693</v>
      </c>
    </row>
    <row r="65" spans="1:25" x14ac:dyDescent="0.25">
      <c r="A65" s="19"/>
      <c r="B65" s="63"/>
      <c r="C65" s="63"/>
      <c r="D65" s="61" t="s">
        <v>41</v>
      </c>
      <c r="E65" s="57">
        <v>1.5635004884036436</v>
      </c>
      <c r="F65" s="57">
        <v>2.3422177786602085</v>
      </c>
      <c r="G65" s="57">
        <v>1.0122497192446371</v>
      </c>
      <c r="H65" s="57">
        <v>1.2016079919818294</v>
      </c>
      <c r="I65" s="57">
        <v>1.3788363677220266</v>
      </c>
      <c r="J65" s="57">
        <v>0.8961641838195753</v>
      </c>
      <c r="K65" s="39">
        <v>1.5597557598440104</v>
      </c>
      <c r="O65" s="19"/>
      <c r="P65" s="63"/>
      <c r="Q65" s="63"/>
      <c r="R65" s="61" t="s">
        <v>41</v>
      </c>
      <c r="S65" s="44">
        <v>1223.7777387942037</v>
      </c>
      <c r="T65" s="44">
        <v>1963.7192494030792</v>
      </c>
      <c r="U65" s="44">
        <v>1854.1084393211493</v>
      </c>
      <c r="V65" s="44">
        <v>1740.7541597321394</v>
      </c>
      <c r="W65" s="44">
        <v>1592.1524633861757</v>
      </c>
      <c r="X65" s="44">
        <v>1230.1009482384536</v>
      </c>
      <c r="Y65" s="40">
        <v>1417.101633431309</v>
      </c>
    </row>
    <row r="66" spans="1:25" x14ac:dyDescent="0.25">
      <c r="A66" s="19"/>
      <c r="B66" s="63"/>
      <c r="C66" s="63" t="s">
        <v>21</v>
      </c>
      <c r="D66" s="61" t="s">
        <v>6</v>
      </c>
      <c r="E66" s="57">
        <v>44.310591255141027</v>
      </c>
      <c r="F66" s="57">
        <v>46.182485148785894</v>
      </c>
      <c r="G66" s="57">
        <v>48.651483368294876</v>
      </c>
      <c r="H66" s="57">
        <v>50.345032277213029</v>
      </c>
      <c r="I66" s="57">
        <v>50.956434412510163</v>
      </c>
      <c r="J66" s="57">
        <v>54.539336272917147</v>
      </c>
      <c r="K66" s="39">
        <v>54.313503140265176</v>
      </c>
      <c r="O66" s="19"/>
      <c r="P66" s="63"/>
      <c r="Q66" s="63" t="s">
        <v>21</v>
      </c>
      <c r="R66" s="61" t="s">
        <v>6</v>
      </c>
      <c r="S66" s="44">
        <v>15191</v>
      </c>
      <c r="T66" s="44">
        <v>16870</v>
      </c>
      <c r="U66" s="44">
        <v>19482</v>
      </c>
      <c r="V66" s="44">
        <v>20355</v>
      </c>
      <c r="W66" s="44">
        <v>21311</v>
      </c>
      <c r="X66" s="44">
        <v>23501</v>
      </c>
      <c r="Y66" s="40">
        <v>24906</v>
      </c>
    </row>
    <row r="67" spans="1:25" x14ac:dyDescent="0.25">
      <c r="A67" s="19"/>
      <c r="B67" s="63"/>
      <c r="C67" s="64"/>
      <c r="D67" s="61" t="s">
        <v>41</v>
      </c>
      <c r="E67" s="57">
        <v>1.9686294146839656</v>
      </c>
      <c r="F67" s="57">
        <v>2.1161834225737119</v>
      </c>
      <c r="G67" s="57">
        <v>1.7751870827136207</v>
      </c>
      <c r="H67" s="57">
        <v>1.2570485944219214</v>
      </c>
      <c r="I67" s="57">
        <v>1.7926220854839212</v>
      </c>
      <c r="J67" s="57">
        <v>1.2415020421442056</v>
      </c>
      <c r="K67" s="39">
        <v>1.1889453423768783</v>
      </c>
      <c r="O67" s="19"/>
      <c r="P67" s="63"/>
      <c r="Q67" s="64"/>
      <c r="R67" s="61" t="s">
        <v>41</v>
      </c>
      <c r="S67" s="44">
        <v>984.15726014616814</v>
      </c>
      <c r="T67" s="44">
        <v>855.30616072341559</v>
      </c>
      <c r="U67" s="44">
        <v>1731.1100182363032</v>
      </c>
      <c r="V67" s="44">
        <v>1265.5383942479793</v>
      </c>
      <c r="W67" s="44">
        <v>1092.5903929042515</v>
      </c>
      <c r="X67" s="44">
        <v>1222.9365439286662</v>
      </c>
      <c r="Y67" s="40">
        <v>1499.0689873876281</v>
      </c>
    </row>
    <row r="68" spans="1:25" x14ac:dyDescent="0.25">
      <c r="A68" s="19"/>
      <c r="B68" s="63" t="s">
        <v>40</v>
      </c>
      <c r="C68" s="63" t="s">
        <v>19</v>
      </c>
      <c r="D68" s="61" t="s">
        <v>6</v>
      </c>
      <c r="E68" s="57">
        <v>75.126578704662236</v>
      </c>
      <c r="F68" s="57">
        <v>75.644057698904149</v>
      </c>
      <c r="G68" s="57">
        <v>73.063273169742445</v>
      </c>
      <c r="H68" s="57">
        <v>71.16790249572891</v>
      </c>
      <c r="I68" s="57">
        <v>72.035649041334452</v>
      </c>
      <c r="J68" s="57">
        <v>72.336229946524071</v>
      </c>
      <c r="K68" s="39">
        <v>66.943612295795646</v>
      </c>
      <c r="O68" s="19"/>
      <c r="P68" s="63" t="s">
        <v>40</v>
      </c>
      <c r="Q68" s="63" t="s">
        <v>19</v>
      </c>
      <c r="R68" s="61" t="s">
        <v>6</v>
      </c>
      <c r="S68" s="44">
        <v>39914</v>
      </c>
      <c r="T68" s="44">
        <v>41900</v>
      </c>
      <c r="U68" s="44">
        <v>43233</v>
      </c>
      <c r="V68" s="44">
        <v>40407</v>
      </c>
      <c r="W68" s="44">
        <v>42192</v>
      </c>
      <c r="X68" s="44">
        <v>43286</v>
      </c>
      <c r="Y68" s="40">
        <v>45363</v>
      </c>
    </row>
    <row r="69" spans="1:25" x14ac:dyDescent="0.25">
      <c r="A69" s="19"/>
      <c r="B69" s="63"/>
      <c r="C69" s="64"/>
      <c r="D69" s="61" t="s">
        <v>41</v>
      </c>
      <c r="E69" s="57">
        <v>2.3471263521248504</v>
      </c>
      <c r="F69" s="57">
        <v>4.7216449702205052</v>
      </c>
      <c r="G69" s="57">
        <v>1.282372322480263</v>
      </c>
      <c r="H69" s="57">
        <v>1.364106565274396</v>
      </c>
      <c r="I69" s="57">
        <v>1.5031989022696102</v>
      </c>
      <c r="J69" s="57">
        <v>0.93859926743215127</v>
      </c>
      <c r="K69" s="39">
        <v>0.89625694265138334</v>
      </c>
      <c r="O69" s="19"/>
      <c r="P69" s="63"/>
      <c r="Q69" s="64"/>
      <c r="R69" s="61" t="s">
        <v>41</v>
      </c>
      <c r="S69" s="44">
        <v>2218.9449364399256</v>
      </c>
      <c r="T69" s="44">
        <v>11354.939550119523</v>
      </c>
      <c r="U69" s="44">
        <v>4157.5474340849869</v>
      </c>
      <c r="V69" s="44">
        <v>2767.971435828993</v>
      </c>
      <c r="W69" s="44">
        <v>2366.7145930593333</v>
      </c>
      <c r="X69" s="44">
        <v>1531.8841992787836</v>
      </c>
      <c r="Y69" s="40">
        <v>1339.7752921043639</v>
      </c>
    </row>
    <row r="70" spans="1:25" x14ac:dyDescent="0.25">
      <c r="A70" s="19"/>
      <c r="B70" s="63"/>
      <c r="C70" s="63" t="s">
        <v>21</v>
      </c>
      <c r="D70" s="61" t="s">
        <v>6</v>
      </c>
      <c r="E70" s="57">
        <v>42.838409336786547</v>
      </c>
      <c r="F70" s="57">
        <v>47.74125535738974</v>
      </c>
      <c r="G70" s="57">
        <v>45.726917830769956</v>
      </c>
      <c r="H70" s="57">
        <v>46.924836343560216</v>
      </c>
      <c r="I70" s="57">
        <v>49.848109113453191</v>
      </c>
      <c r="J70" s="57">
        <v>53.63797215170397</v>
      </c>
      <c r="K70" s="39">
        <v>46.421999848763647</v>
      </c>
      <c r="O70" s="19"/>
      <c r="P70" s="63"/>
      <c r="Q70" s="63" t="s">
        <v>21</v>
      </c>
      <c r="R70" s="61" t="s">
        <v>6</v>
      </c>
      <c r="S70" s="44">
        <v>26134</v>
      </c>
      <c r="T70" s="44">
        <v>27625</v>
      </c>
      <c r="U70" s="44">
        <v>29166</v>
      </c>
      <c r="V70" s="44">
        <v>29748</v>
      </c>
      <c r="W70" s="44">
        <v>32162</v>
      </c>
      <c r="X70" s="44">
        <v>34862</v>
      </c>
      <c r="Y70" s="40">
        <v>36834</v>
      </c>
    </row>
    <row r="71" spans="1:25" x14ac:dyDescent="0.25">
      <c r="A71" s="10"/>
      <c r="B71" s="60"/>
      <c r="C71" s="62"/>
      <c r="D71" s="61" t="s">
        <v>41</v>
      </c>
      <c r="E71" s="57">
        <v>2.3271203449465725</v>
      </c>
      <c r="F71" s="57">
        <v>7.4155436177277965</v>
      </c>
      <c r="G71" s="57">
        <v>1.4840739751968777</v>
      </c>
      <c r="H71" s="57">
        <v>1.6411696225873604</v>
      </c>
      <c r="I71" s="57">
        <v>1.8004327689162862</v>
      </c>
      <c r="J71" s="57">
        <v>1.2876479960260332</v>
      </c>
      <c r="K71" s="39">
        <v>1.161807075504423</v>
      </c>
      <c r="O71" s="10"/>
      <c r="P71" s="60"/>
      <c r="Q71" s="62"/>
      <c r="R71" s="61" t="s">
        <v>41</v>
      </c>
      <c r="S71" s="44">
        <v>1620.5319563120529</v>
      </c>
      <c r="T71" s="44">
        <v>10451.851966773806</v>
      </c>
      <c r="U71" s="44">
        <v>2916.6106089851014</v>
      </c>
      <c r="V71" s="44">
        <v>2174.5396481001267</v>
      </c>
      <c r="W71" s="44">
        <v>2172.0959750894999</v>
      </c>
      <c r="X71" s="44">
        <v>1511.8163413589623</v>
      </c>
      <c r="Y71" s="40">
        <v>1481.6395095851205</v>
      </c>
    </row>
    <row r="72" spans="1:25" x14ac:dyDescent="0.25">
      <c r="A72" s="30"/>
      <c r="B72" s="18" t="s">
        <v>20</v>
      </c>
      <c r="C72" s="18" t="s">
        <v>19</v>
      </c>
      <c r="D72" s="7" t="s">
        <v>6</v>
      </c>
      <c r="E72" s="57">
        <f>+'2'!K8</f>
        <v>72.627148305066157</v>
      </c>
      <c r="F72" s="57">
        <f>+'2'!L8</f>
        <v>70.737382609415548</v>
      </c>
      <c r="G72" s="57">
        <f>+'2'!M8</f>
        <v>70.125386854437778</v>
      </c>
      <c r="H72" s="57">
        <f>+'2'!N8</f>
        <v>70.72161107963052</v>
      </c>
      <c r="I72" s="57">
        <f>+'2'!O8</f>
        <v>70.991723894671566</v>
      </c>
      <c r="J72" s="57">
        <f>+'2'!P8</f>
        <v>71.573115505661605</v>
      </c>
      <c r="K72" s="39">
        <f>+'2'!Q8</f>
        <v>65.849551588663928</v>
      </c>
      <c r="O72" s="30"/>
      <c r="P72" s="18" t="s">
        <v>20</v>
      </c>
      <c r="Q72" s="18" t="s">
        <v>19</v>
      </c>
      <c r="R72" s="7" t="s">
        <v>6</v>
      </c>
      <c r="S72" s="44">
        <f>+'2'!AE8</f>
        <v>4303680</v>
      </c>
      <c r="T72" s="44">
        <f>+'2'!AF8</f>
        <v>4332033</v>
      </c>
      <c r="U72" s="44">
        <f>+'2'!AG8</f>
        <v>4396495</v>
      </c>
      <c r="V72" s="44">
        <f>+'2'!AH8</f>
        <v>4499270</v>
      </c>
      <c r="W72" s="44">
        <f>+'2'!AI8</f>
        <v>4600936</v>
      </c>
      <c r="X72" s="44">
        <f>+'2'!AJ8</f>
        <v>4792840</v>
      </c>
      <c r="Y72" s="40">
        <f>+'2'!AK8</f>
        <v>4693571</v>
      </c>
    </row>
    <row r="73" spans="1:25" x14ac:dyDescent="0.25">
      <c r="A73" s="30"/>
      <c r="C73" s="18"/>
      <c r="D73" s="7" t="s">
        <v>41</v>
      </c>
      <c r="E73" s="57">
        <f>+'2'!K9</f>
        <v>0.2485146404093134</v>
      </c>
      <c r="F73" s="57">
        <f>+'2'!L9</f>
        <v>0.3032614876178748</v>
      </c>
      <c r="G73" s="57">
        <f>+'2'!M9</f>
        <v>0.42193448729261634</v>
      </c>
      <c r="H73" s="57">
        <f>+'2'!N9</f>
        <v>0.27694782501181903</v>
      </c>
      <c r="I73" s="57">
        <f>+'2'!O9</f>
        <v>0.23475762516352816</v>
      </c>
      <c r="J73" s="57">
        <f>+'2'!P9</f>
        <v>0.24469964972575159</v>
      </c>
      <c r="K73" s="39">
        <f>+'2'!Q9</f>
        <v>0.32340019367996636</v>
      </c>
      <c r="O73" s="30"/>
      <c r="Q73" s="18"/>
      <c r="R73" s="7" t="s">
        <v>41</v>
      </c>
      <c r="S73" s="44">
        <f>+'2'!AE9</f>
        <v>39809.208162401927</v>
      </c>
      <c r="T73" s="44">
        <f>+'2'!AF9</f>
        <v>50202.871281311687</v>
      </c>
      <c r="U73" s="44">
        <f>+'2'!AG9</f>
        <v>127287.8663215272</v>
      </c>
      <c r="V73" s="44">
        <f>+'2'!AH9</f>
        <v>85362.960404305166</v>
      </c>
      <c r="W73" s="44">
        <f>+'2'!AI9</f>
        <v>47839.770313045374</v>
      </c>
      <c r="X73" s="44">
        <f>+'2'!AJ9</f>
        <v>52103.992930717934</v>
      </c>
      <c r="Y73" s="40">
        <f>+'2'!AK9</f>
        <v>68072.183773591838</v>
      </c>
    </row>
    <row r="74" spans="1:25" x14ac:dyDescent="0.25">
      <c r="A74" s="30"/>
      <c r="C74" s="18" t="s">
        <v>21</v>
      </c>
      <c r="D74" s="7" t="s">
        <v>6</v>
      </c>
      <c r="E74" s="57">
        <f>+'2'!K10</f>
        <v>43.249874344808994</v>
      </c>
      <c r="F74" s="57">
        <f>+'2'!L10</f>
        <v>42.343929003512756</v>
      </c>
      <c r="G74" s="57">
        <f>+'2'!M10</f>
        <v>43.469243739049659</v>
      </c>
      <c r="H74" s="57">
        <f>+'2'!N10</f>
        <v>45.577659334473722</v>
      </c>
      <c r="I74" s="57">
        <f>+'2'!O10</f>
        <v>47.402120818970033</v>
      </c>
      <c r="J74" s="57">
        <f>+'2'!P10</f>
        <v>48.881137637932511</v>
      </c>
      <c r="K74" s="39">
        <f>+'2'!Q10</f>
        <v>46.660325235210756</v>
      </c>
      <c r="O74" s="30"/>
      <c r="Q74" s="18" t="s">
        <v>21</v>
      </c>
      <c r="R74" s="7" t="s">
        <v>6</v>
      </c>
      <c r="S74" s="44">
        <f>+'2'!AE10</f>
        <v>2794002</v>
      </c>
      <c r="T74" s="44">
        <f>+'2'!AF10</f>
        <v>2901478</v>
      </c>
      <c r="U74" s="44">
        <f>+'2'!AG10</f>
        <v>3096592</v>
      </c>
      <c r="V74" s="44">
        <f>+'2'!AH10</f>
        <v>3329510</v>
      </c>
      <c r="W74" s="44">
        <f>+'2'!AI10</f>
        <v>3553518</v>
      </c>
      <c r="X74" s="44">
        <f>+'2'!AJ10</f>
        <v>3755988</v>
      </c>
      <c r="Y74" s="40">
        <f>+'2'!AK10</f>
        <v>4071433</v>
      </c>
    </row>
    <row r="75" spans="1:25" x14ac:dyDescent="0.25">
      <c r="A75" s="30"/>
      <c r="C75" s="18"/>
      <c r="D75" s="7" t="s">
        <v>41</v>
      </c>
      <c r="E75" s="57">
        <f>+'2'!K11</f>
        <v>0.27234849779745057</v>
      </c>
      <c r="F75" s="57">
        <f>+'2'!L11</f>
        <v>0.33208665223307582</v>
      </c>
      <c r="G75" s="57">
        <f>+'2'!M11</f>
        <v>0.43125574179189191</v>
      </c>
      <c r="H75" s="57">
        <f>+'2'!N11</f>
        <v>0.36056061332761946</v>
      </c>
      <c r="I75" s="57">
        <f>+'2'!O11</f>
        <v>0.23288050227935733</v>
      </c>
      <c r="J75" s="57">
        <f>+'2'!P11</f>
        <v>0.31037671825391466</v>
      </c>
      <c r="K75" s="39">
        <f>+'2'!Q11</f>
        <v>0.26410325551130154</v>
      </c>
      <c r="O75" s="30"/>
      <c r="Q75" s="18"/>
      <c r="R75" s="7" t="s">
        <v>41</v>
      </c>
      <c r="S75" s="44">
        <f>+'2'!AE11</f>
        <v>31490.334151266899</v>
      </c>
      <c r="T75" s="44">
        <f>+'2'!AF11</f>
        <v>38819.067541144221</v>
      </c>
      <c r="U75" s="44">
        <f>+'2'!AG11</f>
        <v>89167.060247408939</v>
      </c>
      <c r="V75" s="44">
        <f>+'2'!AH11</f>
        <v>66173.06015081238</v>
      </c>
      <c r="W75" s="44">
        <f>+'2'!AI11</f>
        <v>42569.596612087553</v>
      </c>
      <c r="X75" s="44">
        <f>+'2'!AJ11</f>
        <v>48902.633732393202</v>
      </c>
      <c r="Y75" s="40">
        <f>+'2'!AK11</f>
        <v>59299.546812629225</v>
      </c>
    </row>
    <row r="76" spans="1:25" x14ac:dyDescent="0.25">
      <c r="A76" s="11"/>
      <c r="B76" s="25"/>
      <c r="C76" s="67"/>
      <c r="D76" s="12"/>
      <c r="E76" s="68"/>
      <c r="F76" s="68"/>
      <c r="G76" s="68"/>
      <c r="H76" s="68"/>
      <c r="I76" s="68"/>
      <c r="J76" s="68"/>
      <c r="K76" s="69"/>
      <c r="O76" s="11"/>
      <c r="P76" s="25"/>
      <c r="Q76" s="67"/>
      <c r="R76" s="12"/>
      <c r="S76" s="68"/>
      <c r="T76" s="68"/>
      <c r="U76" s="68"/>
      <c r="V76" s="68"/>
      <c r="W76" s="68"/>
      <c r="X76" s="68"/>
      <c r="Y76" s="69"/>
    </row>
    <row r="77" spans="1:25" x14ac:dyDescent="0.25">
      <c r="A77" s="174" t="s">
        <v>8</v>
      </c>
      <c r="B77" s="174"/>
      <c r="C77" s="174"/>
      <c r="D77" s="174"/>
      <c r="E77" s="174"/>
      <c r="F77" s="174"/>
      <c r="G77" s="174"/>
      <c r="H77" s="174"/>
      <c r="I77" s="174"/>
      <c r="J77" s="174"/>
      <c r="O77" s="174" t="s">
        <v>8</v>
      </c>
      <c r="P77" s="174"/>
      <c r="Q77" s="174"/>
      <c r="R77" s="174"/>
      <c r="S77" s="174"/>
      <c r="T77" s="174"/>
      <c r="U77" s="174"/>
      <c r="V77" s="174"/>
      <c r="W77" s="174"/>
      <c r="X77" s="174"/>
    </row>
    <row r="78" spans="1:25" ht="29.25" customHeight="1" x14ac:dyDescent="0.25">
      <c r="A78" s="174" t="s">
        <v>43</v>
      </c>
      <c r="B78" s="174"/>
      <c r="C78" s="174"/>
      <c r="D78" s="174"/>
      <c r="E78" s="174"/>
      <c r="F78" s="174"/>
      <c r="G78" s="174"/>
      <c r="H78" s="174"/>
      <c r="I78" s="174"/>
      <c r="J78" s="174"/>
      <c r="O78" s="174" t="s">
        <v>43</v>
      </c>
      <c r="P78" s="174"/>
      <c r="Q78" s="174"/>
      <c r="R78" s="174"/>
      <c r="S78" s="174"/>
      <c r="T78" s="174"/>
      <c r="U78" s="174"/>
      <c r="V78" s="174"/>
      <c r="W78" s="174"/>
      <c r="X78" s="174"/>
    </row>
    <row r="79" spans="1:25" ht="58.5" customHeight="1" x14ac:dyDescent="0.25">
      <c r="A79" s="172" t="s">
        <v>9</v>
      </c>
      <c r="B79" s="172"/>
      <c r="C79" s="172"/>
      <c r="D79" s="172"/>
      <c r="E79" s="172"/>
      <c r="F79" s="172"/>
      <c r="G79" s="172"/>
      <c r="H79" s="172"/>
      <c r="I79" s="172"/>
      <c r="J79" s="172"/>
      <c r="O79" s="172" t="s">
        <v>9</v>
      </c>
      <c r="P79" s="172"/>
      <c r="Q79" s="172"/>
      <c r="R79" s="172"/>
      <c r="S79" s="172"/>
      <c r="T79" s="172"/>
      <c r="U79" s="172"/>
      <c r="V79" s="172"/>
      <c r="W79" s="172"/>
      <c r="X79" s="172"/>
    </row>
    <row r="80" spans="1:25" ht="63" customHeight="1" x14ac:dyDescent="0.25">
      <c r="A80" s="172" t="s">
        <v>10</v>
      </c>
      <c r="B80" s="172"/>
      <c r="C80" s="172"/>
      <c r="D80" s="172"/>
      <c r="E80" s="172"/>
      <c r="F80" s="172"/>
      <c r="G80" s="172"/>
      <c r="H80" s="172"/>
      <c r="I80" s="172"/>
      <c r="J80" s="172"/>
      <c r="O80" s="172" t="s">
        <v>10</v>
      </c>
      <c r="P80" s="172"/>
      <c r="Q80" s="172"/>
      <c r="R80" s="172"/>
      <c r="S80" s="172"/>
      <c r="T80" s="172"/>
      <c r="U80" s="172"/>
      <c r="V80" s="172"/>
      <c r="W80" s="172"/>
      <c r="X80" s="172"/>
    </row>
    <row r="81" spans="1:24" ht="15" customHeight="1" x14ac:dyDescent="0.25">
      <c r="A81" s="174" t="s">
        <v>11</v>
      </c>
      <c r="B81" s="174"/>
      <c r="C81" s="174"/>
      <c r="D81" s="174"/>
      <c r="E81" s="174"/>
      <c r="F81" s="174"/>
      <c r="G81" s="174"/>
      <c r="H81" s="174"/>
      <c r="I81" s="174"/>
      <c r="J81" s="7"/>
      <c r="O81" s="174" t="s">
        <v>11</v>
      </c>
      <c r="P81" s="174"/>
      <c r="Q81" s="174"/>
      <c r="R81" s="174"/>
      <c r="S81" s="174"/>
      <c r="T81" s="174"/>
      <c r="U81" s="174"/>
      <c r="V81" s="174"/>
      <c r="W81" s="174"/>
      <c r="X81" s="7"/>
    </row>
  </sheetData>
  <mergeCells count="11">
    <mergeCell ref="O8:O9"/>
    <mergeCell ref="A77:J77"/>
    <mergeCell ref="A81:I81"/>
    <mergeCell ref="O77:X77"/>
    <mergeCell ref="O78:X78"/>
    <mergeCell ref="O79:X79"/>
    <mergeCell ref="O80:X80"/>
    <mergeCell ref="O81:W81"/>
    <mergeCell ref="A80:J80"/>
    <mergeCell ref="A79:J79"/>
    <mergeCell ref="A78:J78"/>
  </mergeCells>
  <hyperlinks>
    <hyperlink ref="A1" location="Indice!A1" display="Indice" xr:uid="{9703BE26-D345-4F84-9464-FB8C7C2E5AA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2AD3D-C469-4C75-B9C5-651E8ACB206B}">
  <dimension ref="A1:W36"/>
  <sheetViews>
    <sheetView workbookViewId="0"/>
  </sheetViews>
  <sheetFormatPr baseColWidth="10" defaultRowHeight="15" x14ac:dyDescent="0.25"/>
  <cols>
    <col min="1" max="1" width="19.5703125" customWidth="1"/>
    <col min="3" max="3" width="16.42578125" customWidth="1"/>
    <col min="14" max="14" width="27.140625" customWidth="1"/>
    <col min="16" max="16" width="15.140625" customWidth="1"/>
  </cols>
  <sheetData>
    <row r="1" spans="1:23" x14ac:dyDescent="0.25">
      <c r="A1" s="166" t="s">
        <v>278</v>
      </c>
    </row>
    <row r="3" spans="1:23" x14ac:dyDescent="0.25">
      <c r="A3" s="18" t="s">
        <v>404</v>
      </c>
      <c r="N3" s="18" t="s">
        <v>261</v>
      </c>
    </row>
    <row r="4" spans="1:23" x14ac:dyDescent="0.25">
      <c r="A4" s="17" t="s">
        <v>14</v>
      </c>
      <c r="N4" s="7" t="s">
        <v>17</v>
      </c>
    </row>
    <row r="6" spans="1:23" x14ac:dyDescent="0.25">
      <c r="A6" s="1"/>
      <c r="B6" s="2"/>
      <c r="C6" s="2"/>
      <c r="D6" s="53">
        <v>2006</v>
      </c>
      <c r="E6" s="53">
        <v>2009</v>
      </c>
      <c r="F6" s="53">
        <v>2011</v>
      </c>
      <c r="G6" s="53">
        <v>2013</v>
      </c>
      <c r="H6" s="53">
        <v>2015</v>
      </c>
      <c r="I6" s="53">
        <v>2017</v>
      </c>
      <c r="J6" s="54">
        <v>2020</v>
      </c>
      <c r="N6" s="1"/>
      <c r="O6" s="2"/>
      <c r="P6" s="2"/>
      <c r="Q6" s="53">
        <v>2006</v>
      </c>
      <c r="R6" s="53">
        <v>2009</v>
      </c>
      <c r="S6" s="53">
        <v>2011</v>
      </c>
      <c r="T6" s="53">
        <v>2013</v>
      </c>
      <c r="U6" s="53">
        <v>2015</v>
      </c>
      <c r="V6" s="53">
        <v>2017</v>
      </c>
      <c r="W6" s="54">
        <v>2020</v>
      </c>
    </row>
    <row r="7" spans="1:23" x14ac:dyDescent="0.25">
      <c r="A7" s="8"/>
      <c r="B7" s="6"/>
      <c r="C7" s="6"/>
      <c r="D7" s="6"/>
      <c r="E7" s="6"/>
      <c r="F7" s="6"/>
      <c r="G7" s="6"/>
      <c r="H7" s="7"/>
      <c r="I7" s="7"/>
      <c r="J7" s="34"/>
      <c r="N7" s="8"/>
      <c r="O7" s="6"/>
      <c r="P7" s="6"/>
      <c r="Q7" s="6"/>
      <c r="R7" s="6"/>
      <c r="S7" s="6"/>
      <c r="T7" s="6"/>
      <c r="U7" s="7"/>
      <c r="V7" s="7"/>
      <c r="W7" s="34"/>
    </row>
    <row r="8" spans="1:23" x14ac:dyDescent="0.25">
      <c r="A8" s="38" t="s">
        <v>212</v>
      </c>
      <c r="B8" s="86" t="s">
        <v>59</v>
      </c>
      <c r="C8" s="42" t="s">
        <v>23</v>
      </c>
      <c r="D8" s="27">
        <v>1.8261310938329143</v>
      </c>
      <c r="E8" s="27">
        <v>1.9808500170306171</v>
      </c>
      <c r="F8" s="27">
        <v>2.0036407161737571</v>
      </c>
      <c r="G8" s="27">
        <v>3.1856462834126695</v>
      </c>
      <c r="H8" s="27">
        <v>2.2330303447068678</v>
      </c>
      <c r="I8" s="27">
        <v>2.4946524669844443</v>
      </c>
      <c r="J8" s="39">
        <v>9.795256081897568</v>
      </c>
      <c r="N8" s="38" t="s">
        <v>212</v>
      </c>
      <c r="O8" s="86" t="s">
        <v>59</v>
      </c>
      <c r="P8" s="42" t="s">
        <v>23</v>
      </c>
      <c r="Q8" s="29">
        <v>6332</v>
      </c>
      <c r="R8" s="29">
        <v>5234</v>
      </c>
      <c r="S8" s="29">
        <v>6428</v>
      </c>
      <c r="T8" s="29">
        <v>10266</v>
      </c>
      <c r="U8" s="29">
        <v>7144</v>
      </c>
      <c r="V8" s="29">
        <v>7709</v>
      </c>
      <c r="W8" s="40">
        <v>25777</v>
      </c>
    </row>
    <row r="9" spans="1:23" x14ac:dyDescent="0.25">
      <c r="A9" s="35"/>
      <c r="B9" s="86"/>
      <c r="C9" s="43" t="s">
        <v>24</v>
      </c>
      <c r="D9" s="27">
        <v>0.32363647985206079</v>
      </c>
      <c r="E9" s="27">
        <v>0.41326857801021755</v>
      </c>
      <c r="F9" s="27">
        <v>0.35494702928282496</v>
      </c>
      <c r="G9" s="27">
        <v>0.61718622632608866</v>
      </c>
      <c r="H9" s="27">
        <v>0.277864486350064</v>
      </c>
      <c r="I9" s="27">
        <v>0.37967865626998565</v>
      </c>
      <c r="J9" s="39">
        <v>0.93176852238205066</v>
      </c>
      <c r="N9" s="38"/>
      <c r="O9" s="86"/>
      <c r="P9" s="43" t="s">
        <v>24</v>
      </c>
      <c r="Q9" s="29">
        <v>1148.2833814064977</v>
      </c>
      <c r="R9" s="29">
        <v>1104.5671229521811</v>
      </c>
      <c r="S9" s="29">
        <v>1188.5234330173453</v>
      </c>
      <c r="T9" s="29">
        <v>2020.8095074761782</v>
      </c>
      <c r="U9" s="29">
        <v>925.85131770521775</v>
      </c>
      <c r="V9" s="29">
        <v>1230.8115699608827</v>
      </c>
      <c r="W9" s="40">
        <v>2639.3254689912374</v>
      </c>
    </row>
    <row r="10" spans="1:23" x14ac:dyDescent="0.25">
      <c r="A10" s="35"/>
      <c r="B10" s="86" t="s">
        <v>60</v>
      </c>
      <c r="C10" s="42" t="s">
        <v>23</v>
      </c>
      <c r="D10" s="27">
        <v>1.6676604931347254</v>
      </c>
      <c r="E10" s="27">
        <v>1.4860453872009414</v>
      </c>
      <c r="F10" s="27">
        <v>1.71767948679814</v>
      </c>
      <c r="G10" s="27">
        <v>1.6874634074941453</v>
      </c>
      <c r="H10" s="27">
        <v>1.6996500090976228</v>
      </c>
      <c r="I10" s="27">
        <v>2.4127871202194893</v>
      </c>
      <c r="J10" s="39">
        <v>6.9886101040393553</v>
      </c>
      <c r="N10" s="35"/>
      <c r="O10" s="86" t="s">
        <v>60</v>
      </c>
      <c r="P10" s="42" t="s">
        <v>23</v>
      </c>
      <c r="Q10" s="29">
        <v>8474</v>
      </c>
      <c r="R10" s="29">
        <v>7653</v>
      </c>
      <c r="S10" s="29">
        <v>8662</v>
      </c>
      <c r="T10" s="29">
        <v>9223</v>
      </c>
      <c r="U10" s="29">
        <v>9528</v>
      </c>
      <c r="V10" s="29">
        <v>13332</v>
      </c>
      <c r="W10" s="40">
        <v>34023</v>
      </c>
    </row>
    <row r="11" spans="1:23" x14ac:dyDescent="0.25">
      <c r="A11" s="35"/>
      <c r="B11" s="86"/>
      <c r="C11" s="43" t="s">
        <v>24</v>
      </c>
      <c r="D11" s="27">
        <v>0.25918630244129465</v>
      </c>
      <c r="E11" s="27">
        <v>0.2342477050259775</v>
      </c>
      <c r="F11" s="27">
        <v>0.35027831554783184</v>
      </c>
      <c r="G11" s="27">
        <v>0.2221158727581086</v>
      </c>
      <c r="H11" s="27">
        <v>0.18870603334044878</v>
      </c>
      <c r="I11" s="27">
        <v>0.37694123394097684</v>
      </c>
      <c r="J11" s="39">
        <v>0.55028364997592072</v>
      </c>
      <c r="N11" s="35"/>
      <c r="O11" s="86"/>
      <c r="P11" s="43" t="s">
        <v>24</v>
      </c>
      <c r="Q11" s="29">
        <v>1344.6043267987707</v>
      </c>
      <c r="R11" s="29">
        <v>1212.1219018124698</v>
      </c>
      <c r="S11" s="29">
        <v>1773.4399218174281</v>
      </c>
      <c r="T11" s="29">
        <v>1241.5005385274001</v>
      </c>
      <c r="U11" s="29">
        <v>1071.7424420180312</v>
      </c>
      <c r="V11" s="29">
        <v>2122.9932492742805</v>
      </c>
      <c r="W11" s="40">
        <v>2827.0297425428626</v>
      </c>
    </row>
    <row r="12" spans="1:23" x14ac:dyDescent="0.25">
      <c r="A12" s="35"/>
      <c r="B12" s="86" t="s">
        <v>61</v>
      </c>
      <c r="C12" s="42" t="s">
        <v>23</v>
      </c>
      <c r="D12" s="27">
        <v>1.0084108758419905</v>
      </c>
      <c r="E12" s="27">
        <v>1.373826367759879</v>
      </c>
      <c r="F12" s="27">
        <v>2.3515167066257185</v>
      </c>
      <c r="G12" s="27">
        <v>1.8125656431232102</v>
      </c>
      <c r="H12" s="27">
        <v>1.7949162281221782</v>
      </c>
      <c r="I12" s="27">
        <v>2.1970859761189989</v>
      </c>
      <c r="J12" s="39">
        <v>7.0229276025635485</v>
      </c>
      <c r="N12" s="35"/>
      <c r="O12" s="86" t="s">
        <v>61</v>
      </c>
      <c r="P12" s="42" t="s">
        <v>23</v>
      </c>
      <c r="Q12" s="29">
        <v>5864</v>
      </c>
      <c r="R12" s="29">
        <v>7360</v>
      </c>
      <c r="S12" s="29">
        <v>14663</v>
      </c>
      <c r="T12" s="29">
        <v>11114</v>
      </c>
      <c r="U12" s="29">
        <v>11808</v>
      </c>
      <c r="V12" s="29">
        <v>15574</v>
      </c>
      <c r="W12" s="40">
        <v>45542</v>
      </c>
    </row>
    <row r="13" spans="1:23" x14ac:dyDescent="0.25">
      <c r="A13" s="35"/>
      <c r="B13" s="86"/>
      <c r="C13" s="43" t="s">
        <v>24</v>
      </c>
      <c r="D13" s="27">
        <v>0.15116588970790515</v>
      </c>
      <c r="E13" s="27">
        <v>0.1897234480717169</v>
      </c>
      <c r="F13" s="27">
        <v>0.45071205115357743</v>
      </c>
      <c r="G13" s="27">
        <v>0.20479879660286424</v>
      </c>
      <c r="H13" s="27">
        <v>0.17249748010706639</v>
      </c>
      <c r="I13" s="27">
        <v>0.23210312625909407</v>
      </c>
      <c r="J13" s="39">
        <v>0.44720317274577093</v>
      </c>
      <c r="N13" s="35"/>
      <c r="O13" s="86"/>
      <c r="P13" s="43" t="s">
        <v>24</v>
      </c>
      <c r="Q13" s="29">
        <v>883.29132200186871</v>
      </c>
      <c r="R13" s="29">
        <v>1030.9687019152477</v>
      </c>
      <c r="S13" s="29">
        <v>3080.1115776219544</v>
      </c>
      <c r="T13" s="29">
        <v>1234.4217521734377</v>
      </c>
      <c r="U13" s="29">
        <v>1150.2256179653423</v>
      </c>
      <c r="V13" s="29">
        <v>1674.7047280319821</v>
      </c>
      <c r="W13" s="40">
        <v>3046.4868001131226</v>
      </c>
    </row>
    <row r="14" spans="1:23" x14ac:dyDescent="0.25">
      <c r="A14" s="35"/>
      <c r="B14" s="86" t="s">
        <v>62</v>
      </c>
      <c r="C14" s="42" t="s">
        <v>23</v>
      </c>
      <c r="D14" s="27">
        <v>1.5039518735400468</v>
      </c>
      <c r="E14" s="27">
        <v>1.9835354099455231</v>
      </c>
      <c r="F14" s="27">
        <v>1.6166646440691348</v>
      </c>
      <c r="G14" s="27">
        <v>2.0205301978642796</v>
      </c>
      <c r="H14" s="27">
        <v>1.7712115227495309</v>
      </c>
      <c r="I14" s="27">
        <v>2.0182041680947731</v>
      </c>
      <c r="J14" s="39">
        <v>6.9885469171998436</v>
      </c>
      <c r="N14" s="35"/>
      <c r="O14" s="86" t="s">
        <v>62</v>
      </c>
      <c r="P14" s="42" t="s">
        <v>23</v>
      </c>
      <c r="Q14" s="29">
        <v>9870</v>
      </c>
      <c r="R14" s="29">
        <v>12893</v>
      </c>
      <c r="S14" s="29">
        <v>11057</v>
      </c>
      <c r="T14" s="29">
        <v>15050</v>
      </c>
      <c r="U14" s="29">
        <v>13094</v>
      </c>
      <c r="V14" s="29">
        <v>15663</v>
      </c>
      <c r="W14" s="40">
        <v>48388</v>
      </c>
    </row>
    <row r="15" spans="1:23" x14ac:dyDescent="0.25">
      <c r="A15" s="35"/>
      <c r="B15" s="86"/>
      <c r="C15" s="43" t="s">
        <v>24</v>
      </c>
      <c r="D15" s="27">
        <v>0.21967811059855313</v>
      </c>
      <c r="E15" s="27">
        <v>0.24989050705876564</v>
      </c>
      <c r="F15" s="27">
        <v>0.22753641519923051</v>
      </c>
      <c r="G15" s="27">
        <v>0.55657847357752899</v>
      </c>
      <c r="H15" s="27">
        <v>0.16749647694227499</v>
      </c>
      <c r="I15" s="27">
        <v>0.19769622071814769</v>
      </c>
      <c r="J15" s="39">
        <v>0.39030737177315022</v>
      </c>
      <c r="N15" s="35"/>
      <c r="O15" s="86"/>
      <c r="P15" s="43" t="s">
        <v>24</v>
      </c>
      <c r="Q15" s="29">
        <v>1464.7935052458636</v>
      </c>
      <c r="R15" s="29">
        <v>1663.7433940022627</v>
      </c>
      <c r="S15" s="29">
        <v>1541.1236465907339</v>
      </c>
      <c r="T15" s="29">
        <v>4447.0586369972934</v>
      </c>
      <c r="U15" s="29">
        <v>1260.2179556349934</v>
      </c>
      <c r="V15" s="29">
        <v>1592.5434712786164</v>
      </c>
      <c r="W15" s="40">
        <v>2784.2519103000582</v>
      </c>
    </row>
    <row r="16" spans="1:23" x14ac:dyDescent="0.25">
      <c r="A16" s="35"/>
      <c r="B16" s="86" t="s">
        <v>63</v>
      </c>
      <c r="C16" s="42" t="s">
        <v>23</v>
      </c>
      <c r="D16" s="27">
        <v>1.3306065391286339</v>
      </c>
      <c r="E16" s="27">
        <v>1.7739229860761114</v>
      </c>
      <c r="F16" s="27">
        <v>2.6208486900421879</v>
      </c>
      <c r="G16" s="27">
        <v>1.4838812947879612</v>
      </c>
      <c r="H16" s="27">
        <v>1.4272834068661855</v>
      </c>
      <c r="I16" s="27">
        <v>2.2334617991108829</v>
      </c>
      <c r="J16" s="39">
        <v>7.0277791339159306</v>
      </c>
      <c r="N16" s="35"/>
      <c r="O16" s="86" t="s">
        <v>63</v>
      </c>
      <c r="P16" s="42" t="s">
        <v>23</v>
      </c>
      <c r="Q16" s="29">
        <v>8738</v>
      </c>
      <c r="R16" s="29">
        <v>11791</v>
      </c>
      <c r="S16" s="29">
        <v>19662</v>
      </c>
      <c r="T16" s="29">
        <v>11217</v>
      </c>
      <c r="U16" s="29">
        <v>11287</v>
      </c>
      <c r="V16" s="29">
        <v>18423</v>
      </c>
      <c r="W16" s="40">
        <v>60459</v>
      </c>
    </row>
    <row r="17" spans="1:23" x14ac:dyDescent="0.25">
      <c r="A17" s="35"/>
      <c r="B17" s="86"/>
      <c r="C17" s="43" t="s">
        <v>24</v>
      </c>
      <c r="D17" s="27">
        <v>0.1666848364484847</v>
      </c>
      <c r="E17" s="27">
        <v>0.27346371209221193</v>
      </c>
      <c r="F17" s="27">
        <v>0.78162127832048167</v>
      </c>
      <c r="G17" s="27">
        <v>0.2159802295754531</v>
      </c>
      <c r="H17" s="27">
        <v>0.14210828433051312</v>
      </c>
      <c r="I17" s="27">
        <v>0.23459630405334417</v>
      </c>
      <c r="J17" s="39">
        <v>0.36164998781146451</v>
      </c>
      <c r="N17" s="35"/>
      <c r="O17" s="86"/>
      <c r="P17" s="43" t="s">
        <v>24</v>
      </c>
      <c r="Q17" s="29">
        <v>1124.6751482079778</v>
      </c>
      <c r="R17" s="29">
        <v>1882.5603762464702</v>
      </c>
      <c r="S17" s="29">
        <v>6132.2814006638237</v>
      </c>
      <c r="T17" s="29">
        <v>1671.4731078704851</v>
      </c>
      <c r="U17" s="29">
        <v>1142.8607845597128</v>
      </c>
      <c r="V17" s="29">
        <v>1960.8912501682694</v>
      </c>
      <c r="W17" s="40">
        <v>3313.1201530695325</v>
      </c>
    </row>
    <row r="18" spans="1:23" x14ac:dyDescent="0.25">
      <c r="A18" s="35"/>
      <c r="B18" s="86" t="s">
        <v>64</v>
      </c>
      <c r="C18" s="42" t="s">
        <v>23</v>
      </c>
      <c r="D18" s="27">
        <v>1.4907444356671091</v>
      </c>
      <c r="E18" s="27">
        <v>2.0776027426624237</v>
      </c>
      <c r="F18" s="27">
        <v>1.9745750011402805</v>
      </c>
      <c r="G18" s="27">
        <v>1.725134740244032</v>
      </c>
      <c r="H18" s="27">
        <v>2.4912817137659795</v>
      </c>
      <c r="I18" s="27">
        <v>2.0063504148533955</v>
      </c>
      <c r="J18" s="39">
        <v>5.8370842549620736</v>
      </c>
      <c r="N18" s="35"/>
      <c r="O18" s="86" t="s">
        <v>64</v>
      </c>
      <c r="P18" s="42" t="s">
        <v>23</v>
      </c>
      <c r="Q18" s="29">
        <v>10983</v>
      </c>
      <c r="R18" s="29">
        <v>15023</v>
      </c>
      <c r="S18" s="29">
        <v>15152</v>
      </c>
      <c r="T18" s="29">
        <v>14263</v>
      </c>
      <c r="U18" s="29">
        <v>21803</v>
      </c>
      <c r="V18" s="29">
        <v>18552</v>
      </c>
      <c r="W18" s="40">
        <v>47580</v>
      </c>
    </row>
    <row r="19" spans="1:23" x14ac:dyDescent="0.25">
      <c r="A19" s="35"/>
      <c r="B19" s="86"/>
      <c r="C19" s="43" t="s">
        <v>24</v>
      </c>
      <c r="D19" s="27">
        <v>0.22138436453859822</v>
      </c>
      <c r="E19" s="27">
        <v>0.24241350223804203</v>
      </c>
      <c r="F19" s="27">
        <v>0.40994572229908782</v>
      </c>
      <c r="G19" s="27">
        <v>0.2661783431060773</v>
      </c>
      <c r="H19" s="27">
        <v>0.33816294214961989</v>
      </c>
      <c r="I19" s="27">
        <v>0.17960419142967962</v>
      </c>
      <c r="J19" s="39">
        <v>0.51452014049491446</v>
      </c>
      <c r="N19" s="35"/>
      <c r="O19" s="86"/>
      <c r="P19" s="43" t="s">
        <v>24</v>
      </c>
      <c r="Q19" s="29">
        <v>1676.3048509227567</v>
      </c>
      <c r="R19" s="29">
        <v>1838.0445155065738</v>
      </c>
      <c r="S19" s="29">
        <v>3418.954045485224</v>
      </c>
      <c r="T19" s="29">
        <v>2449.3109817138557</v>
      </c>
      <c r="U19" s="29">
        <v>3137.3578209469574</v>
      </c>
      <c r="V19" s="29">
        <v>1681.2330502017942</v>
      </c>
      <c r="W19" s="40">
        <v>2833.8347972258798</v>
      </c>
    </row>
    <row r="20" spans="1:23" x14ac:dyDescent="0.25">
      <c r="A20" s="35"/>
      <c r="B20" s="86" t="s">
        <v>65</v>
      </c>
      <c r="C20" s="42" t="s">
        <v>23</v>
      </c>
      <c r="D20" s="27">
        <v>1.6036064092780362</v>
      </c>
      <c r="E20" s="27">
        <v>1.8636897376958272</v>
      </c>
      <c r="F20" s="27">
        <v>1.9307210413386529</v>
      </c>
      <c r="G20" s="27">
        <v>1.718167029006662</v>
      </c>
      <c r="H20" s="27">
        <v>2.1568326564136986</v>
      </c>
      <c r="I20" s="27">
        <v>2.4631335871509572</v>
      </c>
      <c r="J20" s="39">
        <v>6.4463089496616544</v>
      </c>
      <c r="N20" s="35"/>
      <c r="O20" s="86" t="s">
        <v>65</v>
      </c>
      <c r="P20" s="42" t="s">
        <v>23</v>
      </c>
      <c r="Q20" s="29">
        <v>12461</v>
      </c>
      <c r="R20" s="29">
        <v>14586</v>
      </c>
      <c r="S20" s="29">
        <v>15684</v>
      </c>
      <c r="T20" s="29">
        <v>15008</v>
      </c>
      <c r="U20" s="29">
        <v>19537</v>
      </c>
      <c r="V20" s="29">
        <v>23381</v>
      </c>
      <c r="W20" s="40">
        <v>58691</v>
      </c>
    </row>
    <row r="21" spans="1:23" x14ac:dyDescent="0.25">
      <c r="A21" s="35"/>
      <c r="B21" s="86"/>
      <c r="C21" s="43" t="s">
        <v>24</v>
      </c>
      <c r="D21" s="27">
        <v>0.22223464517208835</v>
      </c>
      <c r="E21" s="27">
        <v>0.2079287382441323</v>
      </c>
      <c r="F21" s="27">
        <v>0.28071770614836189</v>
      </c>
      <c r="G21" s="27">
        <v>0.21960043782304106</v>
      </c>
      <c r="H21" s="27">
        <v>0.22707603748577634</v>
      </c>
      <c r="I21" s="27">
        <v>0.24395024505499263</v>
      </c>
      <c r="J21" s="39">
        <v>0.36570089480844636</v>
      </c>
      <c r="N21" s="35"/>
      <c r="O21" s="86"/>
      <c r="P21" s="43" t="s">
        <v>24</v>
      </c>
      <c r="Q21" s="29">
        <v>1751.9556673901902</v>
      </c>
      <c r="R21" s="29">
        <v>1638.6814048325971</v>
      </c>
      <c r="S21" s="29">
        <v>2314.1433684481913</v>
      </c>
      <c r="T21" s="29">
        <v>1876.8762767112305</v>
      </c>
      <c r="U21" s="29">
        <v>2057.4420895524704</v>
      </c>
      <c r="V21" s="29">
        <v>2536.9919249769255</v>
      </c>
      <c r="W21" s="40">
        <v>3625.3287757500261</v>
      </c>
    </row>
    <row r="22" spans="1:23" x14ac:dyDescent="0.25">
      <c r="A22" s="35"/>
      <c r="B22" s="88" t="s">
        <v>66</v>
      </c>
      <c r="C22" s="42" t="s">
        <v>23</v>
      </c>
      <c r="D22" s="27">
        <v>1.6026103742958875</v>
      </c>
      <c r="E22" s="27">
        <v>2.4019889471657119</v>
      </c>
      <c r="F22" s="27">
        <v>2.0119761055283032</v>
      </c>
      <c r="G22" s="27">
        <v>1.8891979601298097</v>
      </c>
      <c r="H22" s="27">
        <v>1.6744037172213642</v>
      </c>
      <c r="I22" s="27">
        <v>2.3703389084279061</v>
      </c>
      <c r="J22" s="39">
        <v>7.2326157028425193</v>
      </c>
      <c r="N22" s="35"/>
      <c r="O22" s="88" t="s">
        <v>66</v>
      </c>
      <c r="P22" s="42" t="s">
        <v>23</v>
      </c>
      <c r="Q22" s="29">
        <v>12544</v>
      </c>
      <c r="R22" s="29">
        <v>18772</v>
      </c>
      <c r="S22" s="29">
        <v>16726</v>
      </c>
      <c r="T22" s="29">
        <v>16300</v>
      </c>
      <c r="U22" s="29">
        <v>15589</v>
      </c>
      <c r="V22" s="29">
        <v>22881</v>
      </c>
      <c r="W22" s="40">
        <v>70771</v>
      </c>
    </row>
    <row r="23" spans="1:23" x14ac:dyDescent="0.25">
      <c r="A23" s="35"/>
      <c r="B23" s="88"/>
      <c r="C23" s="43" t="s">
        <v>24</v>
      </c>
      <c r="D23" s="27">
        <v>0.20645741699954509</v>
      </c>
      <c r="E23" s="27">
        <v>0.32773115617152737</v>
      </c>
      <c r="F23" s="27">
        <v>0.37888173567818306</v>
      </c>
      <c r="G23" s="27">
        <v>0.20566440035157352</v>
      </c>
      <c r="H23" s="27">
        <v>0.14723642775077433</v>
      </c>
      <c r="I23" s="27">
        <v>0.19549595953791693</v>
      </c>
      <c r="J23" s="39">
        <v>0.52034322957488</v>
      </c>
      <c r="N23" s="35"/>
      <c r="O23" s="88"/>
      <c r="P23" s="43" t="s">
        <v>24</v>
      </c>
      <c r="Q23" s="29">
        <v>1625.1734034774686</v>
      </c>
      <c r="R23" s="29">
        <v>2707.3155894113138</v>
      </c>
      <c r="S23" s="29">
        <v>3467.4931864282617</v>
      </c>
      <c r="T23" s="29">
        <v>1780.989015511223</v>
      </c>
      <c r="U23" s="29">
        <v>1368.5227936354809</v>
      </c>
      <c r="V23" s="29">
        <v>1846.5464754386089</v>
      </c>
      <c r="W23" s="40">
        <v>5565.7409501028314</v>
      </c>
    </row>
    <row r="24" spans="1:23" x14ac:dyDescent="0.25">
      <c r="A24" s="35"/>
      <c r="B24" s="88" t="s">
        <v>67</v>
      </c>
      <c r="C24" s="42" t="s">
        <v>23</v>
      </c>
      <c r="D24" s="27">
        <v>1.6908754007340214</v>
      </c>
      <c r="E24" s="27">
        <v>2.6141868996611497</v>
      </c>
      <c r="F24" s="27">
        <v>1.9074492099322797</v>
      </c>
      <c r="G24" s="27">
        <v>2.3351589164427211</v>
      </c>
      <c r="H24" s="27">
        <v>1.9981000959097193</v>
      </c>
      <c r="I24" s="27">
        <v>2.8359879575613109</v>
      </c>
      <c r="J24" s="39">
        <v>5.8022013417414451</v>
      </c>
      <c r="N24" s="35"/>
      <c r="O24" s="88" t="s">
        <v>67</v>
      </c>
      <c r="P24" s="42" t="s">
        <v>23</v>
      </c>
      <c r="Q24" s="29">
        <v>12748</v>
      </c>
      <c r="R24" s="29">
        <v>20537</v>
      </c>
      <c r="S24" s="29">
        <v>15210</v>
      </c>
      <c r="T24" s="29">
        <v>20594</v>
      </c>
      <c r="U24" s="29">
        <v>17479</v>
      </c>
      <c r="V24" s="29">
        <v>26781</v>
      </c>
      <c r="W24" s="40">
        <v>57644</v>
      </c>
    </row>
    <row r="25" spans="1:23" x14ac:dyDescent="0.25">
      <c r="A25" s="35"/>
      <c r="B25" s="88"/>
      <c r="C25" s="43" t="s">
        <v>24</v>
      </c>
      <c r="D25" s="27">
        <v>0.27538453441175381</v>
      </c>
      <c r="E25" s="27">
        <v>0.31651049790809832</v>
      </c>
      <c r="F25" s="27">
        <v>0.2428883757048706</v>
      </c>
      <c r="G25" s="27">
        <v>0.3322786385100312</v>
      </c>
      <c r="H25" s="27">
        <v>0.20586805334681996</v>
      </c>
      <c r="I25" s="27">
        <v>0.30454559165249906</v>
      </c>
      <c r="J25" s="39">
        <v>0.38075777598042371</v>
      </c>
      <c r="N25" s="35"/>
      <c r="O25" s="88"/>
      <c r="P25" s="43" t="s">
        <v>24</v>
      </c>
      <c r="Q25" s="29">
        <v>2209.8277083006892</v>
      </c>
      <c r="R25" s="29">
        <v>2534.9226513191015</v>
      </c>
      <c r="S25" s="29">
        <v>2069.8743549649412</v>
      </c>
      <c r="T25" s="29">
        <v>3000.868477647266</v>
      </c>
      <c r="U25" s="29">
        <v>1811.6017126810184</v>
      </c>
      <c r="V25" s="29">
        <v>2829.9820712793785</v>
      </c>
      <c r="W25" s="40">
        <v>4033.7652124991705</v>
      </c>
    </row>
    <row r="26" spans="1:23" x14ac:dyDescent="0.25">
      <c r="A26" s="35"/>
      <c r="B26" s="88" t="s">
        <v>68</v>
      </c>
      <c r="C26" s="42" t="s">
        <v>23</v>
      </c>
      <c r="D26" s="27">
        <v>1.3254859823528857</v>
      </c>
      <c r="E26" s="27">
        <v>2.3704238682376499</v>
      </c>
      <c r="F26" s="27">
        <v>2.1271712352262448</v>
      </c>
      <c r="G26" s="27">
        <v>2.4401314497314956</v>
      </c>
      <c r="H26" s="27">
        <v>2.472368962026541</v>
      </c>
      <c r="I26" s="27">
        <v>2.9470608643219198</v>
      </c>
      <c r="J26" s="39">
        <v>4.0062105293618142</v>
      </c>
      <c r="N26" s="35"/>
      <c r="O26" s="88" t="s">
        <v>68</v>
      </c>
      <c r="P26" s="42" t="s">
        <v>23</v>
      </c>
      <c r="Q26" s="29">
        <v>9844</v>
      </c>
      <c r="R26" s="29">
        <v>18183</v>
      </c>
      <c r="S26" s="29">
        <v>17053</v>
      </c>
      <c r="T26" s="29">
        <v>20375</v>
      </c>
      <c r="U26" s="29">
        <v>21468</v>
      </c>
      <c r="V26" s="29">
        <v>26588</v>
      </c>
      <c r="W26" s="40">
        <v>40149</v>
      </c>
    </row>
    <row r="27" spans="1:23" x14ac:dyDescent="0.25">
      <c r="A27" s="35"/>
      <c r="B27" s="88"/>
      <c r="C27" s="43" t="s">
        <v>24</v>
      </c>
      <c r="D27" s="27">
        <v>0.20367729115701258</v>
      </c>
      <c r="E27" s="27">
        <v>0.44436027972705788</v>
      </c>
      <c r="F27" s="27">
        <v>0.3528852230514542</v>
      </c>
      <c r="G27" s="27">
        <v>0.30322898218721145</v>
      </c>
      <c r="H27" s="27">
        <v>0.24633797194071375</v>
      </c>
      <c r="I27" s="27">
        <v>0.26390051367140238</v>
      </c>
      <c r="J27" s="39">
        <v>0.29681937008099318</v>
      </c>
      <c r="N27" s="35"/>
      <c r="O27" s="88"/>
      <c r="P27" s="43" t="s">
        <v>24</v>
      </c>
      <c r="Q27" s="29">
        <v>1506.3241966112657</v>
      </c>
      <c r="R27" s="29">
        <v>3397.0209368265764</v>
      </c>
      <c r="S27" s="29">
        <v>2932.0711229895146</v>
      </c>
      <c r="T27" s="29">
        <v>2665.3209728336687</v>
      </c>
      <c r="U27" s="29">
        <v>2243.5244030489384</v>
      </c>
      <c r="V27" s="29">
        <v>2604.089978073318</v>
      </c>
      <c r="W27" s="40">
        <v>3116.1915169699437</v>
      </c>
    </row>
    <row r="28" spans="1:23" x14ac:dyDescent="0.25">
      <c r="A28" s="35"/>
      <c r="B28" s="37" t="s">
        <v>20</v>
      </c>
      <c r="C28" s="42" t="s">
        <v>23</v>
      </c>
      <c r="D28" s="27">
        <v>1.4886008216377269</v>
      </c>
      <c r="E28" s="27">
        <v>2.0362183622935781</v>
      </c>
      <c r="F28" s="27">
        <v>2.0348459228667708</v>
      </c>
      <c r="G28" s="27">
        <v>1.9706478326638737</v>
      </c>
      <c r="H28" s="27">
        <v>1.9744223968682972</v>
      </c>
      <c r="I28" s="27">
        <v>2.3987221982131492</v>
      </c>
      <c r="J28" s="28">
        <v>6.3814111439286005</v>
      </c>
      <c r="N28" s="35"/>
      <c r="O28" s="37" t="s">
        <v>20</v>
      </c>
      <c r="P28" s="42" t="s">
        <v>23</v>
      </c>
      <c r="Q28" s="29">
        <v>97925</v>
      </c>
      <c r="R28" s="29">
        <v>132223</v>
      </c>
      <c r="S28" s="29">
        <v>140690</v>
      </c>
      <c r="T28" s="29">
        <v>143419</v>
      </c>
      <c r="U28" s="29">
        <v>148991</v>
      </c>
      <c r="V28" s="29">
        <v>188939</v>
      </c>
      <c r="W28" s="33">
        <v>489024</v>
      </c>
    </row>
    <row r="29" spans="1:23" x14ac:dyDescent="0.25">
      <c r="A29" s="35"/>
      <c r="B29" s="37"/>
      <c r="C29" s="43" t="s">
        <v>24</v>
      </c>
      <c r="D29" s="27">
        <v>7.4167097519785313E-2</v>
      </c>
      <c r="E29" s="27">
        <v>0.10486035493410227</v>
      </c>
      <c r="F29" s="27">
        <v>0.13148013492491573</v>
      </c>
      <c r="G29" s="27">
        <v>0.10309746620144945</v>
      </c>
      <c r="H29" s="27">
        <v>7.202215899161267E-2</v>
      </c>
      <c r="I29" s="27">
        <v>8.8047123558000637E-2</v>
      </c>
      <c r="J29" s="28">
        <v>0.14528583377820331</v>
      </c>
      <c r="N29" s="35"/>
      <c r="O29" s="37"/>
      <c r="P29" s="43" t="s">
        <v>24</v>
      </c>
      <c r="Q29" s="29">
        <v>4958.441673576328</v>
      </c>
      <c r="R29" s="29">
        <v>7146.2304931843773</v>
      </c>
      <c r="S29" s="29">
        <v>10243.815029128356</v>
      </c>
      <c r="T29" s="29">
        <v>8070.1484893377847</v>
      </c>
      <c r="U29" s="29">
        <v>5576.9129751117398</v>
      </c>
      <c r="V29" s="29">
        <v>7281.0609080423228</v>
      </c>
      <c r="W29" s="33">
        <v>11612.18580167326</v>
      </c>
    </row>
    <row r="30" spans="1:23" x14ac:dyDescent="0.25">
      <c r="A30" s="49"/>
      <c r="B30" s="50"/>
      <c r="C30" s="50"/>
      <c r="D30" s="51"/>
      <c r="E30" s="51"/>
      <c r="F30" s="51"/>
      <c r="G30" s="51"/>
      <c r="H30" s="51"/>
      <c r="I30" s="51"/>
      <c r="J30" s="89"/>
      <c r="N30" s="49"/>
      <c r="O30" s="50"/>
      <c r="P30" s="50"/>
      <c r="Q30" s="51"/>
      <c r="R30" s="51"/>
      <c r="S30" s="51"/>
      <c r="T30" s="51"/>
      <c r="U30" s="51"/>
      <c r="V30" s="51"/>
      <c r="W30" s="89"/>
    </row>
    <row r="31" spans="1:23" x14ac:dyDescent="0.25">
      <c r="A31" s="174" t="s">
        <v>8</v>
      </c>
      <c r="B31" s="174"/>
      <c r="C31" s="174"/>
      <c r="N31" s="174" t="s">
        <v>8</v>
      </c>
      <c r="O31" s="174"/>
      <c r="P31" s="174"/>
    </row>
    <row r="32" spans="1:23" ht="55.5" customHeight="1" x14ac:dyDescent="0.25">
      <c r="A32" s="172" t="s">
        <v>15</v>
      </c>
      <c r="B32" s="172"/>
      <c r="C32" s="172"/>
      <c r="D32" s="172"/>
      <c r="E32" s="172"/>
      <c r="F32" s="172"/>
      <c r="G32" s="172"/>
      <c r="H32" s="172"/>
      <c r="I32" s="172"/>
      <c r="J32" s="172"/>
      <c r="N32" s="172" t="s">
        <v>15</v>
      </c>
      <c r="O32" s="172"/>
      <c r="P32" s="172"/>
      <c r="Q32" s="172"/>
      <c r="R32" s="172"/>
      <c r="S32" s="172"/>
      <c r="T32" s="172"/>
      <c r="U32" s="172"/>
      <c r="V32" s="172"/>
      <c r="W32" s="172"/>
    </row>
    <row r="33" spans="1:23" ht="57.75" customHeight="1" x14ac:dyDescent="0.25">
      <c r="A33" s="172" t="s">
        <v>16</v>
      </c>
      <c r="B33" s="172"/>
      <c r="C33" s="172"/>
      <c r="D33" s="172"/>
      <c r="E33" s="172"/>
      <c r="F33" s="172"/>
      <c r="G33" s="172"/>
      <c r="H33" s="172"/>
      <c r="I33" s="172"/>
      <c r="J33" s="172"/>
      <c r="N33" s="172" t="s">
        <v>16</v>
      </c>
      <c r="O33" s="172"/>
      <c r="P33" s="172"/>
      <c r="Q33" s="172"/>
      <c r="R33" s="172"/>
      <c r="S33" s="172"/>
      <c r="T33" s="172"/>
      <c r="U33" s="172"/>
      <c r="V33" s="172"/>
      <c r="W33" s="172"/>
    </row>
    <row r="34" spans="1:23" x14ac:dyDescent="0.25">
      <c r="A34" s="7" t="s">
        <v>70</v>
      </c>
      <c r="N34" s="7" t="s">
        <v>70</v>
      </c>
    </row>
    <row r="35" spans="1:23" x14ac:dyDescent="0.25">
      <c r="A35" s="7" t="s">
        <v>413</v>
      </c>
      <c r="N35" s="7" t="s">
        <v>413</v>
      </c>
    </row>
    <row r="36" spans="1:23" x14ac:dyDescent="0.25">
      <c r="A36" s="172" t="s">
        <v>11</v>
      </c>
      <c r="B36" s="172"/>
      <c r="C36" s="172"/>
      <c r="D36" s="172"/>
      <c r="E36" s="172"/>
      <c r="F36" s="172"/>
      <c r="G36" s="172"/>
      <c r="H36" s="172"/>
      <c r="I36" s="172"/>
      <c r="J36" s="172"/>
      <c r="N36" s="172" t="s">
        <v>11</v>
      </c>
      <c r="O36" s="172"/>
      <c r="P36" s="172"/>
      <c r="Q36" s="172"/>
      <c r="R36" s="172"/>
      <c r="S36" s="172"/>
      <c r="T36" s="172"/>
      <c r="U36" s="172"/>
      <c r="V36" s="172"/>
      <c r="W36" s="172"/>
    </row>
  </sheetData>
  <mergeCells count="8">
    <mergeCell ref="A36:J36"/>
    <mergeCell ref="N36:W36"/>
    <mergeCell ref="A31:C31"/>
    <mergeCell ref="N31:P31"/>
    <mergeCell ref="A32:J32"/>
    <mergeCell ref="N32:W32"/>
    <mergeCell ref="A33:J33"/>
    <mergeCell ref="N33:W33"/>
  </mergeCells>
  <hyperlinks>
    <hyperlink ref="A1" location="Indice!A1" display="Indice" xr:uid="{7F0059A9-9475-4D66-96D7-E36FA28C6BB4}"/>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5FB42-8CE2-4FA0-A625-D7E751AD8DC5}">
  <dimension ref="A1:W37"/>
  <sheetViews>
    <sheetView tabSelected="1" topLeftCell="G16" workbookViewId="0"/>
  </sheetViews>
  <sheetFormatPr baseColWidth="10" defaultRowHeight="15" x14ac:dyDescent="0.25"/>
  <cols>
    <col min="1" max="1" width="19.42578125" customWidth="1"/>
    <col min="3" max="3" width="15" customWidth="1"/>
    <col min="14" max="14" width="20.42578125" customWidth="1"/>
    <col min="16" max="16" width="16.85546875" customWidth="1"/>
  </cols>
  <sheetData>
    <row r="1" spans="1:23" x14ac:dyDescent="0.25">
      <c r="A1" s="166" t="s">
        <v>278</v>
      </c>
    </row>
    <row r="3" spans="1:23" x14ac:dyDescent="0.25">
      <c r="A3" s="18" t="s">
        <v>405</v>
      </c>
      <c r="N3" s="18" t="s">
        <v>380</v>
      </c>
    </row>
    <row r="4" spans="1:23" x14ac:dyDescent="0.25">
      <c r="A4" s="17" t="s">
        <v>14</v>
      </c>
      <c r="N4" s="7" t="s">
        <v>17</v>
      </c>
    </row>
    <row r="6" spans="1:23" x14ac:dyDescent="0.25">
      <c r="A6" s="1"/>
      <c r="B6" s="2"/>
      <c r="C6" s="2"/>
      <c r="D6" s="53">
        <v>2006</v>
      </c>
      <c r="E6" s="53">
        <v>2009</v>
      </c>
      <c r="F6" s="53">
        <v>2011</v>
      </c>
      <c r="G6" s="53">
        <v>2013</v>
      </c>
      <c r="H6" s="53">
        <v>2015</v>
      </c>
      <c r="I6" s="53">
        <v>2017</v>
      </c>
      <c r="J6" s="54">
        <v>2020</v>
      </c>
      <c r="N6" s="1"/>
      <c r="O6" s="2"/>
      <c r="P6" s="2"/>
      <c r="Q6" s="53">
        <v>2006</v>
      </c>
      <c r="R6" s="53">
        <v>2009</v>
      </c>
      <c r="S6" s="53">
        <v>2011</v>
      </c>
      <c r="T6" s="53">
        <v>2013</v>
      </c>
      <c r="U6" s="53">
        <v>2015</v>
      </c>
      <c r="V6" s="53">
        <v>2017</v>
      </c>
      <c r="W6" s="54">
        <v>2020</v>
      </c>
    </row>
    <row r="7" spans="1:23" x14ac:dyDescent="0.25">
      <c r="A7" s="8"/>
      <c r="B7" s="6"/>
      <c r="C7" s="6"/>
      <c r="D7" s="6"/>
      <c r="E7" s="6"/>
      <c r="F7" s="6"/>
      <c r="G7" s="6"/>
      <c r="H7" s="7"/>
      <c r="I7" s="7"/>
      <c r="J7" s="34"/>
      <c r="N7" s="8"/>
      <c r="O7" s="6"/>
      <c r="P7" s="6"/>
      <c r="Q7" s="6"/>
      <c r="R7" s="6"/>
      <c r="S7" s="6"/>
      <c r="T7" s="6"/>
      <c r="U7" s="7"/>
      <c r="V7" s="7"/>
      <c r="W7" s="34"/>
    </row>
    <row r="8" spans="1:23" x14ac:dyDescent="0.25">
      <c r="A8" s="38" t="s">
        <v>213</v>
      </c>
      <c r="B8" s="86" t="s">
        <v>59</v>
      </c>
      <c r="C8" s="42" t="s">
        <v>23</v>
      </c>
      <c r="D8" s="27">
        <v>70.180000000000007</v>
      </c>
      <c r="E8" s="27">
        <v>77.31</v>
      </c>
      <c r="F8" s="27">
        <v>68.67</v>
      </c>
      <c r="G8" s="27">
        <v>66.23</v>
      </c>
      <c r="H8" s="27">
        <v>65.08</v>
      </c>
      <c r="I8" s="27">
        <v>69.09</v>
      </c>
      <c r="J8" s="39">
        <v>60.62</v>
      </c>
      <c r="N8" s="175" t="s">
        <v>214</v>
      </c>
      <c r="O8" s="86" t="s">
        <v>59</v>
      </c>
      <c r="P8" s="42" t="s">
        <v>23</v>
      </c>
      <c r="Q8" s="29">
        <v>235967</v>
      </c>
      <c r="R8" s="29">
        <v>190523</v>
      </c>
      <c r="S8" s="29">
        <v>217486</v>
      </c>
      <c r="T8" s="29">
        <v>206779</v>
      </c>
      <c r="U8" s="29">
        <v>199915</v>
      </c>
      <c r="V8" s="29">
        <v>206851</v>
      </c>
      <c r="W8" s="40">
        <v>159534</v>
      </c>
    </row>
    <row r="9" spans="1:23" x14ac:dyDescent="0.25">
      <c r="A9" s="35"/>
      <c r="B9" s="86"/>
      <c r="C9" s="43" t="s">
        <v>24</v>
      </c>
      <c r="D9" s="27">
        <v>0.97950000000000004</v>
      </c>
      <c r="E9" s="27">
        <v>1.0549999999999999</v>
      </c>
      <c r="F9" s="27">
        <v>2.4470000000000001</v>
      </c>
      <c r="G9" s="27">
        <v>1.411</v>
      </c>
      <c r="H9" s="27">
        <v>1.0489999999999999</v>
      </c>
      <c r="I9" s="27">
        <v>1.0780000000000001</v>
      </c>
      <c r="J9" s="39">
        <v>1.48</v>
      </c>
      <c r="N9" s="175"/>
      <c r="O9" s="86"/>
      <c r="P9" s="43" t="s">
        <v>24</v>
      </c>
      <c r="Q9" s="29">
        <v>7115</v>
      </c>
      <c r="R9" s="29">
        <v>7337</v>
      </c>
      <c r="S9" s="29">
        <v>12932</v>
      </c>
      <c r="T9" s="29">
        <v>10925</v>
      </c>
      <c r="U9" s="29">
        <v>6335</v>
      </c>
      <c r="V9" s="29">
        <v>6969</v>
      </c>
      <c r="W9" s="40">
        <v>7409</v>
      </c>
    </row>
    <row r="10" spans="1:23" x14ac:dyDescent="0.25">
      <c r="A10" s="35"/>
      <c r="B10" s="86" t="s">
        <v>60</v>
      </c>
      <c r="C10" s="42" t="s">
        <v>23</v>
      </c>
      <c r="D10" s="27">
        <v>51.02</v>
      </c>
      <c r="E10" s="27">
        <v>55.07</v>
      </c>
      <c r="F10" s="27">
        <v>48.11</v>
      </c>
      <c r="G10" s="27">
        <v>45.13</v>
      </c>
      <c r="H10" s="27">
        <v>44.9</v>
      </c>
      <c r="I10" s="27">
        <v>47.86</v>
      </c>
      <c r="J10" s="39">
        <v>57.43</v>
      </c>
      <c r="N10" s="35"/>
      <c r="O10" s="86" t="s">
        <v>60</v>
      </c>
      <c r="P10" s="42" t="s">
        <v>23</v>
      </c>
      <c r="Q10" s="29">
        <v>250809</v>
      </c>
      <c r="R10" s="29">
        <v>267041</v>
      </c>
      <c r="S10" s="29">
        <v>239401</v>
      </c>
      <c r="T10" s="29">
        <v>236834</v>
      </c>
      <c r="U10" s="29">
        <v>242349</v>
      </c>
      <c r="V10" s="29">
        <v>254585</v>
      </c>
      <c r="W10" s="40">
        <v>279593</v>
      </c>
    </row>
    <row r="11" spans="1:23" x14ac:dyDescent="0.25">
      <c r="A11" s="35"/>
      <c r="B11" s="86"/>
      <c r="C11" s="43" t="s">
        <v>24</v>
      </c>
      <c r="D11" s="27">
        <v>0.98299999999999998</v>
      </c>
      <c r="E11" s="27">
        <v>0.98560000000000003</v>
      </c>
      <c r="F11" s="27">
        <v>1.605</v>
      </c>
      <c r="G11" s="27">
        <v>0.93869999999999998</v>
      </c>
      <c r="H11" s="27">
        <v>0.7742</v>
      </c>
      <c r="I11" s="27">
        <v>0.89190000000000003</v>
      </c>
      <c r="J11" s="39">
        <v>1.008</v>
      </c>
      <c r="N11" s="35"/>
      <c r="O11" s="86"/>
      <c r="P11" s="43" t="s">
        <v>24</v>
      </c>
      <c r="Q11" s="29">
        <v>8643</v>
      </c>
      <c r="R11" s="29">
        <v>8371</v>
      </c>
      <c r="S11" s="29">
        <v>13003</v>
      </c>
      <c r="T11" s="29">
        <v>7560</v>
      </c>
      <c r="U11" s="29">
        <v>6942</v>
      </c>
      <c r="V11" s="29">
        <v>7779</v>
      </c>
      <c r="W11" s="40">
        <v>8749</v>
      </c>
    </row>
    <row r="12" spans="1:23" x14ac:dyDescent="0.25">
      <c r="A12" s="35"/>
      <c r="B12" s="86" t="s">
        <v>61</v>
      </c>
      <c r="C12" s="42" t="s">
        <v>23</v>
      </c>
      <c r="D12" s="27">
        <v>44.24</v>
      </c>
      <c r="E12" s="27">
        <v>47.88</v>
      </c>
      <c r="F12" s="27">
        <v>39.229999999999997</v>
      </c>
      <c r="G12" s="27">
        <v>39.24</v>
      </c>
      <c r="H12" s="27">
        <v>38.94</v>
      </c>
      <c r="I12" s="27">
        <v>42.4</v>
      </c>
      <c r="J12" s="39">
        <v>40.200000000000003</v>
      </c>
      <c r="N12" s="35"/>
      <c r="O12" s="86" t="s">
        <v>61</v>
      </c>
      <c r="P12" s="42" t="s">
        <v>23</v>
      </c>
      <c r="Q12" s="29">
        <v>248364</v>
      </c>
      <c r="R12" s="29">
        <v>238861</v>
      </c>
      <c r="S12" s="29">
        <v>239543</v>
      </c>
      <c r="T12" s="29">
        <v>230640</v>
      </c>
      <c r="U12" s="29">
        <v>245625</v>
      </c>
      <c r="V12" s="29">
        <v>285513</v>
      </c>
      <c r="W12" s="40">
        <v>260717</v>
      </c>
    </row>
    <row r="13" spans="1:23" x14ac:dyDescent="0.25">
      <c r="A13" s="35"/>
      <c r="B13" s="86"/>
      <c r="C13" s="43" t="s">
        <v>24</v>
      </c>
      <c r="D13" s="27">
        <v>0.94840000000000002</v>
      </c>
      <c r="E13" s="27">
        <v>0.97819999999999996</v>
      </c>
      <c r="F13" s="27">
        <v>1.1839999999999999</v>
      </c>
      <c r="G13" s="27">
        <v>1.4490000000000001</v>
      </c>
      <c r="H13" s="27">
        <v>0.73480000000000001</v>
      </c>
      <c r="I13" s="27">
        <v>0.74080000000000001</v>
      </c>
      <c r="J13" s="39">
        <v>0.82750000000000001</v>
      </c>
      <c r="N13" s="35"/>
      <c r="O13" s="86"/>
      <c r="P13" s="43" t="s">
        <v>24</v>
      </c>
      <c r="Q13" s="29">
        <v>9364</v>
      </c>
      <c r="R13" s="29">
        <v>8281</v>
      </c>
      <c r="S13" s="29">
        <v>11656</v>
      </c>
      <c r="T13" s="29">
        <v>13147</v>
      </c>
      <c r="U13" s="29">
        <v>7089</v>
      </c>
      <c r="V13" s="29">
        <v>8385</v>
      </c>
      <c r="W13" s="40">
        <v>8492</v>
      </c>
    </row>
    <row r="14" spans="1:23" x14ac:dyDescent="0.25">
      <c r="A14" s="35"/>
      <c r="B14" s="86" t="s">
        <v>62</v>
      </c>
      <c r="C14" s="42" t="s">
        <v>23</v>
      </c>
      <c r="D14" s="27">
        <v>38.76</v>
      </c>
      <c r="E14" s="27">
        <v>42.71</v>
      </c>
      <c r="F14" s="27">
        <v>32.909999999999997</v>
      </c>
      <c r="G14" s="27">
        <v>31.95</v>
      </c>
      <c r="H14" s="27">
        <v>35.14</v>
      </c>
      <c r="I14" s="27">
        <v>35.65</v>
      </c>
      <c r="J14" s="39">
        <v>33.28</v>
      </c>
      <c r="N14" s="35"/>
      <c r="O14" s="86" t="s">
        <v>62</v>
      </c>
      <c r="P14" s="42" t="s">
        <v>23</v>
      </c>
      <c r="Q14" s="29">
        <v>244885</v>
      </c>
      <c r="R14" s="29">
        <v>255736</v>
      </c>
      <c r="S14" s="29">
        <v>219576</v>
      </c>
      <c r="T14" s="29">
        <v>228726</v>
      </c>
      <c r="U14" s="29">
        <v>250019</v>
      </c>
      <c r="V14" s="29">
        <v>266413</v>
      </c>
      <c r="W14" s="40">
        <v>230443</v>
      </c>
    </row>
    <row r="15" spans="1:23" x14ac:dyDescent="0.25">
      <c r="A15" s="35"/>
      <c r="B15" s="86"/>
      <c r="C15" s="43" t="s">
        <v>24</v>
      </c>
      <c r="D15" s="27">
        <v>0.81989999999999996</v>
      </c>
      <c r="E15" s="27">
        <v>1.0349999999999999</v>
      </c>
      <c r="F15" s="27">
        <v>1.095</v>
      </c>
      <c r="G15" s="27">
        <v>1.325</v>
      </c>
      <c r="H15" s="27">
        <v>0.73299999999999998</v>
      </c>
      <c r="I15" s="27">
        <v>0.68369999999999997</v>
      </c>
      <c r="J15" s="39">
        <v>0.81840000000000002</v>
      </c>
      <c r="N15" s="35"/>
      <c r="O15" s="86"/>
      <c r="P15" s="43" t="s">
        <v>24</v>
      </c>
      <c r="Q15" s="29">
        <v>8096</v>
      </c>
      <c r="R15" s="29">
        <v>9507</v>
      </c>
      <c r="S15" s="29">
        <v>12519</v>
      </c>
      <c r="T15" s="29">
        <v>11810</v>
      </c>
      <c r="U15" s="29">
        <v>7865</v>
      </c>
      <c r="V15" s="29">
        <v>8163</v>
      </c>
      <c r="W15" s="40">
        <v>7584</v>
      </c>
    </row>
    <row r="16" spans="1:23" x14ac:dyDescent="0.25">
      <c r="A16" s="35"/>
      <c r="B16" s="86" t="s">
        <v>63</v>
      </c>
      <c r="C16" s="42" t="s">
        <v>23</v>
      </c>
      <c r="D16" s="27">
        <v>36.520000000000003</v>
      </c>
      <c r="E16" s="27">
        <v>40.15</v>
      </c>
      <c r="F16" s="27">
        <v>28.98</v>
      </c>
      <c r="G16" s="27">
        <v>31.07</v>
      </c>
      <c r="H16" s="27">
        <v>31.63</v>
      </c>
      <c r="I16" s="27">
        <v>31.92</v>
      </c>
      <c r="J16" s="39">
        <v>27.57</v>
      </c>
      <c r="N16" s="35"/>
      <c r="O16" s="86" t="s">
        <v>63</v>
      </c>
      <c r="P16" s="42" t="s">
        <v>23</v>
      </c>
      <c r="Q16" s="29">
        <v>229926</v>
      </c>
      <c r="R16" s="29">
        <v>247347</v>
      </c>
      <c r="S16" s="29">
        <v>211921</v>
      </c>
      <c r="T16" s="29">
        <v>225894</v>
      </c>
      <c r="U16" s="29">
        <v>237787</v>
      </c>
      <c r="V16" s="29">
        <v>252115</v>
      </c>
      <c r="W16" s="40">
        <v>237181</v>
      </c>
    </row>
    <row r="17" spans="1:23" x14ac:dyDescent="0.25">
      <c r="A17" s="35"/>
      <c r="B17" s="86"/>
      <c r="C17" s="43" t="s">
        <v>24</v>
      </c>
      <c r="D17" s="27">
        <v>0.82250000000000001</v>
      </c>
      <c r="E17" s="27">
        <v>0.91220000000000001</v>
      </c>
      <c r="F17" s="27">
        <v>1.5820000000000001</v>
      </c>
      <c r="G17" s="27">
        <v>0.96519999999999995</v>
      </c>
      <c r="H17" s="27">
        <v>0.68779999999999997</v>
      </c>
      <c r="I17" s="27">
        <v>0.70640000000000003</v>
      </c>
      <c r="J17" s="39">
        <v>0.7107</v>
      </c>
      <c r="N17" s="35"/>
      <c r="O17" s="86"/>
      <c r="P17" s="43" t="s">
        <v>24</v>
      </c>
      <c r="Q17" s="29">
        <v>7713</v>
      </c>
      <c r="R17" s="29">
        <v>8455</v>
      </c>
      <c r="S17" s="29">
        <v>10761</v>
      </c>
      <c r="T17" s="29">
        <v>9574</v>
      </c>
      <c r="U17" s="29">
        <v>7173</v>
      </c>
      <c r="V17" s="29">
        <v>7880</v>
      </c>
      <c r="W17" s="40">
        <v>8144</v>
      </c>
    </row>
    <row r="18" spans="1:23" x14ac:dyDescent="0.25">
      <c r="A18" s="35"/>
      <c r="B18" s="86" t="s">
        <v>64</v>
      </c>
      <c r="C18" s="42" t="s">
        <v>23</v>
      </c>
      <c r="D18" s="27">
        <v>33.24</v>
      </c>
      <c r="E18" s="27">
        <v>35.86</v>
      </c>
      <c r="F18" s="27">
        <v>27.88</v>
      </c>
      <c r="G18" s="27">
        <v>27.55</v>
      </c>
      <c r="H18" s="27">
        <v>28.51</v>
      </c>
      <c r="I18" s="27">
        <v>30.57</v>
      </c>
      <c r="J18" s="39">
        <v>23.17</v>
      </c>
      <c r="N18" s="35"/>
      <c r="O18" s="86" t="s">
        <v>64</v>
      </c>
      <c r="P18" s="42" t="s">
        <v>23</v>
      </c>
      <c r="Q18" s="29">
        <v>232966</v>
      </c>
      <c r="R18" s="29">
        <v>241397</v>
      </c>
      <c r="S18" s="29">
        <v>208668</v>
      </c>
      <c r="T18" s="29">
        <v>216016</v>
      </c>
      <c r="U18" s="29">
        <v>239080</v>
      </c>
      <c r="V18" s="29">
        <v>269731</v>
      </c>
      <c r="W18" s="40">
        <v>188853</v>
      </c>
    </row>
    <row r="19" spans="1:23" x14ac:dyDescent="0.25">
      <c r="A19" s="35"/>
      <c r="B19" s="86"/>
      <c r="C19" s="43" t="s">
        <v>24</v>
      </c>
      <c r="D19" s="27">
        <v>0.83850000000000002</v>
      </c>
      <c r="E19" s="27">
        <v>0.88759999999999994</v>
      </c>
      <c r="F19" s="27">
        <v>1.0900000000000001</v>
      </c>
      <c r="G19" s="27">
        <v>0.92490000000000006</v>
      </c>
      <c r="H19" s="27">
        <v>0.71899999999999997</v>
      </c>
      <c r="I19" s="27">
        <v>0.73970000000000002</v>
      </c>
      <c r="J19" s="39">
        <v>1.722</v>
      </c>
      <c r="N19" s="35"/>
      <c r="O19" s="86"/>
      <c r="P19" s="43" t="s">
        <v>24</v>
      </c>
      <c r="Q19" s="29">
        <v>8369</v>
      </c>
      <c r="R19" s="29">
        <v>8986</v>
      </c>
      <c r="S19" s="29">
        <v>11422</v>
      </c>
      <c r="T19" s="29">
        <v>10945</v>
      </c>
      <c r="U19" s="29">
        <v>8032</v>
      </c>
      <c r="V19" s="29">
        <v>9813</v>
      </c>
      <c r="W19" s="40">
        <v>7062</v>
      </c>
    </row>
    <row r="20" spans="1:23" x14ac:dyDescent="0.25">
      <c r="A20" s="35"/>
      <c r="B20" s="86" t="s">
        <v>65</v>
      </c>
      <c r="C20" s="42" t="s">
        <v>23</v>
      </c>
      <c r="D20" s="27">
        <v>31.33</v>
      </c>
      <c r="E20" s="27">
        <v>32.65</v>
      </c>
      <c r="F20" s="27">
        <v>27.71</v>
      </c>
      <c r="G20" s="27">
        <v>23.12</v>
      </c>
      <c r="H20" s="27">
        <v>26.3</v>
      </c>
      <c r="I20" s="27">
        <v>26.57</v>
      </c>
      <c r="J20" s="39">
        <v>21.68</v>
      </c>
      <c r="N20" s="35"/>
      <c r="O20" s="86" t="s">
        <v>65</v>
      </c>
      <c r="P20" s="42" t="s">
        <v>23</v>
      </c>
      <c r="Q20" s="29">
        <v>230892</v>
      </c>
      <c r="R20" s="29">
        <v>237248</v>
      </c>
      <c r="S20" s="29">
        <v>218936</v>
      </c>
      <c r="T20" s="29">
        <v>192545</v>
      </c>
      <c r="U20" s="29">
        <v>226244</v>
      </c>
      <c r="V20" s="29">
        <v>241194</v>
      </c>
      <c r="W20" s="40">
        <v>197347</v>
      </c>
    </row>
    <row r="21" spans="1:23" x14ac:dyDescent="0.25">
      <c r="A21" s="35"/>
      <c r="B21" s="86"/>
      <c r="C21" s="43" t="s">
        <v>24</v>
      </c>
      <c r="D21" s="27">
        <v>0.81659999999999999</v>
      </c>
      <c r="E21" s="27">
        <v>0.90059999999999996</v>
      </c>
      <c r="F21" s="27">
        <v>1.337</v>
      </c>
      <c r="G21" s="27">
        <v>0.96009999999999995</v>
      </c>
      <c r="H21" s="27">
        <v>0.61670000000000003</v>
      </c>
      <c r="I21" s="27">
        <v>0.81710000000000005</v>
      </c>
      <c r="J21" s="39">
        <v>0.63290000000000002</v>
      </c>
      <c r="N21" s="35"/>
      <c r="O21" s="86"/>
      <c r="P21" s="43" t="s">
        <v>24</v>
      </c>
      <c r="Q21" s="29">
        <v>8409</v>
      </c>
      <c r="R21" s="29">
        <v>8906</v>
      </c>
      <c r="S21" s="29">
        <v>15874</v>
      </c>
      <c r="T21" s="29">
        <v>7842</v>
      </c>
      <c r="U21" s="29">
        <v>6558</v>
      </c>
      <c r="V21" s="29">
        <v>7655</v>
      </c>
      <c r="W21" s="40">
        <v>6323</v>
      </c>
    </row>
    <row r="22" spans="1:23" x14ac:dyDescent="0.25">
      <c r="A22" s="35"/>
      <c r="B22" s="88" t="s">
        <v>66</v>
      </c>
      <c r="C22" s="42" t="s">
        <v>23</v>
      </c>
      <c r="D22" s="27">
        <v>28.06</v>
      </c>
      <c r="E22" s="27">
        <v>31.24</v>
      </c>
      <c r="F22" s="27">
        <v>25.12</v>
      </c>
      <c r="G22" s="27">
        <v>22.54</v>
      </c>
      <c r="H22" s="27">
        <v>24.38</v>
      </c>
      <c r="I22" s="27">
        <v>25.05</v>
      </c>
      <c r="J22" s="39">
        <v>18.78</v>
      </c>
      <c r="N22" s="35"/>
      <c r="O22" s="88" t="s">
        <v>66</v>
      </c>
      <c r="P22" s="42" t="s">
        <v>23</v>
      </c>
      <c r="Q22" s="29">
        <v>205490</v>
      </c>
      <c r="R22" s="29">
        <v>226134</v>
      </c>
      <c r="S22" s="29">
        <v>202874</v>
      </c>
      <c r="T22" s="29">
        <v>184253</v>
      </c>
      <c r="U22" s="29">
        <v>213862</v>
      </c>
      <c r="V22" s="29">
        <v>231677</v>
      </c>
      <c r="W22" s="40">
        <v>183767</v>
      </c>
    </row>
    <row r="23" spans="1:23" x14ac:dyDescent="0.25">
      <c r="A23" s="35"/>
      <c r="B23" s="88"/>
      <c r="C23" s="43" t="s">
        <v>24</v>
      </c>
      <c r="D23" s="27">
        <v>0.88519999999999999</v>
      </c>
      <c r="E23" s="27">
        <v>1.0229999999999999</v>
      </c>
      <c r="F23" s="27">
        <v>1.379</v>
      </c>
      <c r="G23" s="27">
        <v>0.82640000000000002</v>
      </c>
      <c r="H23" s="27">
        <v>0.62529999999999997</v>
      </c>
      <c r="I23" s="27">
        <v>0.81489999999999996</v>
      </c>
      <c r="J23" s="39">
        <v>0.66379999999999995</v>
      </c>
      <c r="N23" s="35"/>
      <c r="O23" s="88"/>
      <c r="P23" s="43" t="s">
        <v>24</v>
      </c>
      <c r="Q23" s="29">
        <v>8871</v>
      </c>
      <c r="R23" s="29">
        <v>10663</v>
      </c>
      <c r="S23" s="29">
        <v>14380</v>
      </c>
      <c r="T23" s="29">
        <v>7713</v>
      </c>
      <c r="U23" s="29">
        <v>7007</v>
      </c>
      <c r="V23" s="29">
        <v>9757</v>
      </c>
      <c r="W23" s="40">
        <v>6863</v>
      </c>
    </row>
    <row r="24" spans="1:23" x14ac:dyDescent="0.25">
      <c r="A24" s="35"/>
      <c r="B24" s="88" t="s">
        <v>67</v>
      </c>
      <c r="C24" s="42" t="s">
        <v>23</v>
      </c>
      <c r="D24" s="27">
        <v>22.97</v>
      </c>
      <c r="E24" s="27">
        <v>25.19</v>
      </c>
      <c r="F24" s="27">
        <v>19.47</v>
      </c>
      <c r="G24" s="27">
        <v>19.86</v>
      </c>
      <c r="H24" s="27">
        <v>21.78</v>
      </c>
      <c r="I24" s="27">
        <v>19.93</v>
      </c>
      <c r="J24" s="39">
        <v>15.55</v>
      </c>
      <c r="N24" s="35"/>
      <c r="O24" s="88" t="s">
        <v>67</v>
      </c>
      <c r="P24" s="42" t="s">
        <v>23</v>
      </c>
      <c r="Q24" s="29">
        <v>160667</v>
      </c>
      <c r="R24" s="29">
        <v>181452</v>
      </c>
      <c r="S24" s="29">
        <v>148268</v>
      </c>
      <c r="T24" s="29">
        <v>163865</v>
      </c>
      <c r="U24" s="29">
        <v>179103</v>
      </c>
      <c r="V24" s="29">
        <v>178121</v>
      </c>
      <c r="W24" s="40">
        <v>154510</v>
      </c>
    </row>
    <row r="25" spans="1:23" x14ac:dyDescent="0.25">
      <c r="A25" s="35"/>
      <c r="B25" s="88"/>
      <c r="C25" s="43" t="s">
        <v>24</v>
      </c>
      <c r="D25" s="27">
        <v>0.83050000000000002</v>
      </c>
      <c r="E25" s="27">
        <v>1.006</v>
      </c>
      <c r="F25" s="27">
        <v>1.1419999999999999</v>
      </c>
      <c r="G25" s="27">
        <v>1.212</v>
      </c>
      <c r="H25" s="27">
        <v>0.72109999999999996</v>
      </c>
      <c r="I25" s="27">
        <v>0.9788</v>
      </c>
      <c r="J25" s="39">
        <v>0.58230000000000004</v>
      </c>
      <c r="N25" s="35"/>
      <c r="O25" s="88"/>
      <c r="P25" s="43" t="s">
        <v>24</v>
      </c>
      <c r="Q25" s="29">
        <v>7268</v>
      </c>
      <c r="R25" s="29">
        <v>9300</v>
      </c>
      <c r="S25" s="29">
        <v>10477</v>
      </c>
      <c r="T25" s="29">
        <v>12785</v>
      </c>
      <c r="U25" s="29">
        <v>7283</v>
      </c>
      <c r="V25" s="29">
        <v>7812</v>
      </c>
      <c r="W25" s="40">
        <v>6615</v>
      </c>
    </row>
    <row r="26" spans="1:23" x14ac:dyDescent="0.25">
      <c r="A26" s="35"/>
      <c r="B26" s="88" t="s">
        <v>68</v>
      </c>
      <c r="C26" s="42" t="s">
        <v>23</v>
      </c>
      <c r="D26" s="27">
        <v>17.670000000000002</v>
      </c>
      <c r="E26" s="27">
        <v>19.88</v>
      </c>
      <c r="F26" s="27">
        <v>14.08</v>
      </c>
      <c r="G26" s="27">
        <v>12.41</v>
      </c>
      <c r="H26" s="27">
        <v>15.05</v>
      </c>
      <c r="I26" s="27">
        <v>13.1</v>
      </c>
      <c r="J26" s="39">
        <v>12.3</v>
      </c>
      <c r="N26" s="35"/>
      <c r="O26" s="88" t="s">
        <v>68</v>
      </c>
      <c r="P26" s="42" t="s">
        <v>23</v>
      </c>
      <c r="Q26" s="29">
        <v>116497</v>
      </c>
      <c r="R26" s="29">
        <v>133660</v>
      </c>
      <c r="S26" s="29">
        <v>103523</v>
      </c>
      <c r="T26" s="29">
        <v>95403</v>
      </c>
      <c r="U26" s="29">
        <v>119903</v>
      </c>
      <c r="V26" s="29">
        <v>107871</v>
      </c>
      <c r="W26" s="40">
        <v>123219</v>
      </c>
    </row>
    <row r="27" spans="1:23" x14ac:dyDescent="0.25">
      <c r="A27" s="35"/>
      <c r="B27" s="88"/>
      <c r="C27" s="43" t="s">
        <v>24</v>
      </c>
      <c r="D27" s="27">
        <v>0.95960000000000001</v>
      </c>
      <c r="E27" s="27">
        <v>1.268</v>
      </c>
      <c r="F27" s="27">
        <v>1.5009999999999999</v>
      </c>
      <c r="G27" s="27">
        <v>1.1859999999999999</v>
      </c>
      <c r="H27" s="27">
        <v>0.66520000000000001</v>
      </c>
      <c r="I27" s="27">
        <v>0.5806</v>
      </c>
      <c r="J27" s="39">
        <v>0.60309999999999997</v>
      </c>
      <c r="N27" s="35"/>
      <c r="O27" s="88"/>
      <c r="P27" s="43" t="s">
        <v>24</v>
      </c>
      <c r="Q27" s="29">
        <v>7643</v>
      </c>
      <c r="R27" s="29">
        <v>10198</v>
      </c>
      <c r="S27" s="29">
        <v>13557</v>
      </c>
      <c r="T27" s="29">
        <v>10333</v>
      </c>
      <c r="U27" s="29">
        <v>6860</v>
      </c>
      <c r="V27" s="29">
        <v>5636</v>
      </c>
      <c r="W27" s="40">
        <v>7158</v>
      </c>
    </row>
    <row r="28" spans="1:23" x14ac:dyDescent="0.25">
      <c r="A28" s="35"/>
      <c r="B28" s="37" t="s">
        <v>20</v>
      </c>
      <c r="C28" s="42" t="s">
        <v>23</v>
      </c>
      <c r="D28" s="27">
        <v>34.9</v>
      </c>
      <c r="E28" s="27">
        <v>37.229999999999997</v>
      </c>
      <c r="F28" s="27">
        <v>30.15</v>
      </c>
      <c r="G28" s="27">
        <v>28.73</v>
      </c>
      <c r="H28" s="27">
        <v>30.19</v>
      </c>
      <c r="I28" s="27">
        <v>30.69</v>
      </c>
      <c r="J28" s="28">
        <v>26.34</v>
      </c>
      <c r="N28" s="35"/>
      <c r="O28" s="37" t="s">
        <v>20</v>
      </c>
      <c r="P28" s="42" t="s">
        <v>23</v>
      </c>
      <c r="Q28" s="29">
        <v>2156463</v>
      </c>
      <c r="R28" s="29">
        <v>2219399</v>
      </c>
      <c r="S28" s="29">
        <v>2010196</v>
      </c>
      <c r="T28" s="29">
        <v>1980955</v>
      </c>
      <c r="U28" s="29">
        <v>2153887</v>
      </c>
      <c r="V28" s="29">
        <v>2294071</v>
      </c>
      <c r="W28" s="33">
        <v>2015164</v>
      </c>
    </row>
    <row r="29" spans="1:23" x14ac:dyDescent="0.25">
      <c r="A29" s="35"/>
      <c r="B29" s="37"/>
      <c r="C29" s="43" t="s">
        <v>24</v>
      </c>
      <c r="D29" s="27">
        <v>0.35730000000000001</v>
      </c>
      <c r="E29" s="27">
        <v>0.44030000000000002</v>
      </c>
      <c r="F29" s="27">
        <v>0.47049999999999997</v>
      </c>
      <c r="G29" s="27">
        <v>0.43409999999999999</v>
      </c>
      <c r="H29" s="27">
        <v>0.28310000000000002</v>
      </c>
      <c r="I29" s="27">
        <v>0.33810000000000001</v>
      </c>
      <c r="J29" s="28">
        <v>0.34889999999999999</v>
      </c>
      <c r="N29" s="35"/>
      <c r="O29" s="37"/>
      <c r="P29" s="43" t="s">
        <v>24</v>
      </c>
      <c r="Q29" s="29">
        <v>27766</v>
      </c>
      <c r="R29" s="29">
        <v>33840</v>
      </c>
      <c r="S29" s="29">
        <v>61915</v>
      </c>
      <c r="T29" s="29">
        <v>48414</v>
      </c>
      <c r="U29" s="29">
        <v>27171</v>
      </c>
      <c r="V29" s="29">
        <v>31586</v>
      </c>
      <c r="W29" s="33">
        <v>27078</v>
      </c>
    </row>
    <row r="30" spans="1:23" x14ac:dyDescent="0.25">
      <c r="A30" s="49"/>
      <c r="B30" s="50"/>
      <c r="C30" s="50"/>
      <c r="D30" s="51"/>
      <c r="E30" s="51"/>
      <c r="F30" s="51"/>
      <c r="G30" s="51"/>
      <c r="H30" s="51"/>
      <c r="I30" s="51"/>
      <c r="J30" s="89"/>
      <c r="N30" s="49"/>
      <c r="O30" s="50"/>
      <c r="P30" s="50"/>
      <c r="Q30" s="51"/>
      <c r="R30" s="51"/>
      <c r="S30" s="51"/>
      <c r="T30" s="51"/>
      <c r="U30" s="51"/>
      <c r="V30" s="51"/>
      <c r="W30" s="51"/>
    </row>
    <row r="31" spans="1:23" x14ac:dyDescent="0.25">
      <c r="A31" s="174" t="s">
        <v>8</v>
      </c>
      <c r="B31" s="174"/>
      <c r="C31" s="174"/>
      <c r="N31" s="174" t="s">
        <v>8</v>
      </c>
      <c r="O31" s="174"/>
      <c r="P31" s="174"/>
      <c r="Q31" s="29"/>
      <c r="R31" s="29"/>
      <c r="S31" s="29"/>
      <c r="T31" s="29"/>
      <c r="U31" s="29"/>
      <c r="V31" s="29"/>
      <c r="W31" s="33"/>
    </row>
    <row r="32" spans="1:23" ht="59.25" customHeight="1" x14ac:dyDescent="0.25">
      <c r="A32" s="172" t="s">
        <v>15</v>
      </c>
      <c r="B32" s="172"/>
      <c r="C32" s="172"/>
      <c r="D32" s="172"/>
      <c r="E32" s="172"/>
      <c r="F32" s="172"/>
      <c r="G32" s="172"/>
      <c r="H32" s="172"/>
      <c r="I32" s="172"/>
      <c r="J32" s="172"/>
      <c r="N32" s="172" t="s">
        <v>15</v>
      </c>
      <c r="O32" s="172"/>
      <c r="P32" s="172"/>
      <c r="Q32" s="172"/>
      <c r="R32" s="172"/>
      <c r="S32" s="172"/>
      <c r="T32" s="172"/>
      <c r="U32" s="172"/>
      <c r="V32" s="172"/>
      <c r="W32" s="172"/>
    </row>
    <row r="33" spans="1:23" ht="58.5" customHeight="1" x14ac:dyDescent="0.25">
      <c r="A33" s="172" t="s">
        <v>16</v>
      </c>
      <c r="B33" s="172"/>
      <c r="C33" s="172"/>
      <c r="D33" s="172"/>
      <c r="E33" s="172"/>
      <c r="F33" s="172"/>
      <c r="G33" s="172"/>
      <c r="H33" s="172"/>
      <c r="I33" s="172"/>
      <c r="J33" s="172"/>
      <c r="N33" s="172" t="s">
        <v>16</v>
      </c>
      <c r="O33" s="172"/>
      <c r="P33" s="172"/>
      <c r="Q33" s="172"/>
      <c r="R33" s="172"/>
      <c r="S33" s="172"/>
      <c r="T33" s="172"/>
      <c r="U33" s="172"/>
      <c r="V33" s="172"/>
      <c r="W33" s="172"/>
    </row>
    <row r="34" spans="1:23" ht="18.75" customHeight="1" x14ac:dyDescent="0.25">
      <c r="A34" s="172" t="s">
        <v>70</v>
      </c>
      <c r="B34" s="172"/>
      <c r="C34" s="172"/>
      <c r="D34" s="172"/>
      <c r="E34" s="172"/>
      <c r="F34" s="172"/>
      <c r="G34" s="172"/>
      <c r="H34" s="172"/>
      <c r="I34" s="172"/>
      <c r="J34" s="172"/>
      <c r="N34" s="172" t="s">
        <v>70</v>
      </c>
      <c r="O34" s="172"/>
      <c r="P34" s="172"/>
      <c r="Q34" s="172"/>
      <c r="R34" s="172"/>
      <c r="S34" s="172"/>
      <c r="T34" s="172"/>
      <c r="U34" s="172"/>
      <c r="V34" s="172"/>
      <c r="W34" s="172"/>
    </row>
    <row r="35" spans="1:23" ht="30" customHeight="1" x14ac:dyDescent="0.25">
      <c r="A35" s="172" t="s">
        <v>414</v>
      </c>
      <c r="B35" s="172"/>
      <c r="C35" s="172"/>
      <c r="D35" s="172"/>
      <c r="E35" s="172"/>
      <c r="F35" s="172"/>
      <c r="G35" s="172"/>
      <c r="H35" s="172"/>
      <c r="I35" s="172"/>
      <c r="J35" s="172"/>
      <c r="N35" s="172" t="s">
        <v>414</v>
      </c>
      <c r="O35" s="172"/>
      <c r="P35" s="172"/>
      <c r="Q35" s="172"/>
      <c r="R35" s="172"/>
      <c r="S35" s="172"/>
      <c r="T35" s="172"/>
      <c r="U35" s="172"/>
      <c r="V35" s="172"/>
      <c r="W35" s="172"/>
    </row>
    <row r="36" spans="1:23" ht="102.75" customHeight="1" x14ac:dyDescent="0.25">
      <c r="A36" s="172" t="s">
        <v>412</v>
      </c>
      <c r="B36" s="172"/>
      <c r="C36" s="172"/>
      <c r="D36" s="172"/>
      <c r="E36" s="172"/>
      <c r="F36" s="172"/>
      <c r="G36" s="172"/>
      <c r="H36" s="172"/>
      <c r="I36" s="172"/>
      <c r="J36" s="172"/>
      <c r="N36" s="172" t="s">
        <v>412</v>
      </c>
      <c r="O36" s="172"/>
      <c r="P36" s="172"/>
      <c r="Q36" s="172"/>
      <c r="R36" s="172"/>
      <c r="S36" s="172"/>
      <c r="T36" s="172"/>
      <c r="U36" s="172"/>
      <c r="V36" s="172"/>
      <c r="W36" s="172"/>
    </row>
    <row r="37" spans="1:23" x14ac:dyDescent="0.25">
      <c r="A37" s="172" t="s">
        <v>11</v>
      </c>
      <c r="B37" s="172"/>
      <c r="C37" s="172"/>
      <c r="D37" s="172"/>
      <c r="E37" s="172"/>
      <c r="F37" s="172"/>
      <c r="G37" s="172"/>
      <c r="H37" s="172"/>
      <c r="I37" s="172"/>
      <c r="J37" s="172"/>
      <c r="N37" s="172" t="s">
        <v>11</v>
      </c>
      <c r="O37" s="172"/>
      <c r="P37" s="172"/>
      <c r="Q37" s="172"/>
      <c r="R37" s="172"/>
      <c r="S37" s="172"/>
      <c r="T37" s="172"/>
      <c r="U37" s="172"/>
      <c r="V37" s="172"/>
      <c r="W37" s="172"/>
    </row>
  </sheetData>
  <mergeCells count="15">
    <mergeCell ref="A37:J37"/>
    <mergeCell ref="N35:W35"/>
    <mergeCell ref="N8:N9"/>
    <mergeCell ref="A34:J34"/>
    <mergeCell ref="A35:J35"/>
    <mergeCell ref="N34:W34"/>
    <mergeCell ref="N37:W37"/>
    <mergeCell ref="A31:C31"/>
    <mergeCell ref="N31:P31"/>
    <mergeCell ref="A32:J32"/>
    <mergeCell ref="N32:W32"/>
    <mergeCell ref="A33:J33"/>
    <mergeCell ref="N33:W33"/>
    <mergeCell ref="A36:J36"/>
    <mergeCell ref="N36:W36"/>
  </mergeCells>
  <hyperlinks>
    <hyperlink ref="A1" location="Indice!A1" display="Indice" xr:uid="{5C88B446-26E8-43DE-A839-9F7C9394E727}"/>
  </hyperlink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E4D58-F108-46D9-8DCB-9030AF524DA0}">
  <dimension ref="A1:W20"/>
  <sheetViews>
    <sheetView workbookViewId="0"/>
  </sheetViews>
  <sheetFormatPr baseColWidth="10" defaultRowHeight="15" x14ac:dyDescent="0.25"/>
  <cols>
    <col min="2" max="2" width="21.85546875" customWidth="1"/>
    <col min="3" max="3" width="18" customWidth="1"/>
    <col min="15" max="15" width="22.85546875" customWidth="1"/>
    <col min="16" max="16" width="14.85546875" customWidth="1"/>
  </cols>
  <sheetData>
    <row r="1" spans="1:23" x14ac:dyDescent="0.25">
      <c r="A1" s="166" t="s">
        <v>278</v>
      </c>
    </row>
    <row r="3" spans="1:23" x14ac:dyDescent="0.25">
      <c r="A3" s="176" t="s">
        <v>234</v>
      </c>
      <c r="B3" s="176"/>
      <c r="C3" s="176"/>
      <c r="D3" s="176"/>
      <c r="E3" s="176"/>
      <c r="F3" s="176"/>
      <c r="G3" s="176"/>
      <c r="H3" s="176"/>
      <c r="I3" s="176"/>
      <c r="J3" s="176"/>
      <c r="N3" s="176" t="s">
        <v>239</v>
      </c>
      <c r="O3" s="176"/>
      <c r="P3" s="176"/>
      <c r="Q3" s="176"/>
      <c r="R3" s="176"/>
      <c r="S3" s="176"/>
      <c r="T3" s="176"/>
      <c r="U3" s="176"/>
      <c r="V3" s="176"/>
      <c r="W3" s="176"/>
    </row>
    <row r="4" spans="1:23" x14ac:dyDescent="0.25">
      <c r="A4" s="177" t="s">
        <v>156</v>
      </c>
      <c r="B4" s="177"/>
      <c r="C4" s="177"/>
      <c r="D4" s="177"/>
      <c r="E4" s="177"/>
      <c r="F4" s="177"/>
      <c r="G4" s="177"/>
      <c r="H4" s="177"/>
      <c r="I4" s="177"/>
      <c r="J4" s="177"/>
      <c r="N4" s="177" t="s">
        <v>17</v>
      </c>
      <c r="O4" s="177"/>
      <c r="P4" s="177"/>
      <c r="Q4" s="177"/>
      <c r="R4" s="177"/>
      <c r="S4" s="177"/>
      <c r="T4" s="177"/>
      <c r="U4" s="177"/>
      <c r="V4" s="177"/>
      <c r="W4" s="177"/>
    </row>
    <row r="6" spans="1:23" x14ac:dyDescent="0.25">
      <c r="A6" s="101"/>
      <c r="B6" s="102"/>
      <c r="C6" s="102"/>
      <c r="D6" s="102"/>
      <c r="E6" s="102"/>
      <c r="F6" s="103"/>
      <c r="G6" s="103"/>
      <c r="H6" s="103"/>
      <c r="I6" s="103"/>
      <c r="J6" s="103"/>
      <c r="N6" s="101"/>
      <c r="O6" s="102"/>
      <c r="P6" s="102"/>
      <c r="Q6" s="102"/>
      <c r="R6" s="102"/>
      <c r="S6" s="103"/>
      <c r="T6" s="103"/>
      <c r="U6" s="103"/>
      <c r="V6" s="103"/>
      <c r="W6" s="103"/>
    </row>
    <row r="7" spans="1:23" x14ac:dyDescent="0.25">
      <c r="A7" s="104"/>
      <c r="B7" s="105"/>
      <c r="C7" s="106"/>
      <c r="D7" s="113">
        <v>2006</v>
      </c>
      <c r="E7" s="113">
        <v>2009</v>
      </c>
      <c r="F7" s="113">
        <v>2011</v>
      </c>
      <c r="G7" s="113">
        <v>2013</v>
      </c>
      <c r="H7" s="113">
        <v>2015</v>
      </c>
      <c r="I7" s="113">
        <v>2017</v>
      </c>
      <c r="J7" s="114">
        <v>2020</v>
      </c>
      <c r="N7" s="104"/>
      <c r="O7" s="105"/>
      <c r="P7" s="106"/>
      <c r="Q7" s="113">
        <v>2006</v>
      </c>
      <c r="R7" s="113">
        <v>2009</v>
      </c>
      <c r="S7" s="113">
        <v>2011</v>
      </c>
      <c r="T7" s="113">
        <v>2013</v>
      </c>
      <c r="U7" s="113">
        <v>2015</v>
      </c>
      <c r="V7" s="113">
        <v>2017</v>
      </c>
      <c r="W7" s="114">
        <v>2020</v>
      </c>
    </row>
    <row r="8" spans="1:23" x14ac:dyDescent="0.25">
      <c r="A8" s="104"/>
      <c r="B8" s="105"/>
      <c r="C8" s="115"/>
      <c r="D8" s="37"/>
      <c r="E8" s="37"/>
      <c r="F8" s="37"/>
      <c r="G8" s="37"/>
      <c r="H8" s="37"/>
      <c r="I8" s="37"/>
      <c r="J8" s="107"/>
      <c r="N8" s="104"/>
      <c r="O8" s="105"/>
      <c r="P8" s="115"/>
      <c r="Q8" s="37"/>
      <c r="R8" s="37"/>
      <c r="S8" s="37"/>
      <c r="T8" s="37"/>
      <c r="U8" s="37"/>
      <c r="V8" s="37"/>
      <c r="W8" s="107"/>
    </row>
    <row r="9" spans="1:23" x14ac:dyDescent="0.25">
      <c r="A9" s="110" t="s">
        <v>153</v>
      </c>
      <c r="B9" s="45" t="s">
        <v>232</v>
      </c>
      <c r="C9" s="116" t="s">
        <v>6</v>
      </c>
      <c r="D9" s="111">
        <v>76.368429668206616</v>
      </c>
      <c r="E9" s="111">
        <v>76.692206724083832</v>
      </c>
      <c r="F9" s="111">
        <v>77.727255830054958</v>
      </c>
      <c r="G9" s="111">
        <v>78.519537562010072</v>
      </c>
      <c r="H9" s="111">
        <v>77.949734886395092</v>
      </c>
      <c r="I9" s="111">
        <v>76.144092479204119</v>
      </c>
      <c r="J9" s="112">
        <v>71.576053916455962</v>
      </c>
      <c r="N9" s="110" t="s">
        <v>153</v>
      </c>
      <c r="O9" s="45" t="s">
        <v>232</v>
      </c>
      <c r="P9" s="116" t="s">
        <v>6</v>
      </c>
      <c r="Q9" s="122">
        <v>4977834</v>
      </c>
      <c r="R9" s="122">
        <v>4957056</v>
      </c>
      <c r="S9" s="122">
        <v>5352731</v>
      </c>
      <c r="T9" s="122">
        <v>5688735</v>
      </c>
      <c r="U9" s="122">
        <v>5856956</v>
      </c>
      <c r="V9" s="122">
        <v>5971171</v>
      </c>
      <c r="W9" s="123">
        <v>5452351</v>
      </c>
    </row>
    <row r="10" spans="1:23" x14ac:dyDescent="0.25">
      <c r="A10" s="108"/>
      <c r="B10" s="45"/>
      <c r="C10" s="116" t="s">
        <v>24</v>
      </c>
      <c r="D10" s="111">
        <v>0.27213917064065501</v>
      </c>
      <c r="E10" s="111">
        <v>0.31946391331165247</v>
      </c>
      <c r="F10" s="111">
        <v>0.44690560035963756</v>
      </c>
      <c r="G10" s="111">
        <v>0.36899187055629334</v>
      </c>
      <c r="H10" s="111">
        <v>0.23560516472294687</v>
      </c>
      <c r="I10" s="111">
        <v>0.29905933320542194</v>
      </c>
      <c r="J10" s="112">
        <v>0.36330792419501812</v>
      </c>
      <c r="N10" s="108"/>
      <c r="O10" s="45"/>
      <c r="P10" s="116" t="s">
        <v>24</v>
      </c>
      <c r="Q10" s="122">
        <v>50092.814921002711</v>
      </c>
      <c r="R10" s="122">
        <v>62555.259016449942</v>
      </c>
      <c r="S10" s="122">
        <v>150287.71352942041</v>
      </c>
      <c r="T10" s="122">
        <v>108074.64690677285</v>
      </c>
      <c r="U10" s="122">
        <v>70417.585181680974</v>
      </c>
      <c r="V10" s="122">
        <v>80759.307667135639</v>
      </c>
      <c r="W10" s="123">
        <v>91990.176126486767</v>
      </c>
    </row>
    <row r="11" spans="1:23" x14ac:dyDescent="0.25">
      <c r="A11" s="109"/>
      <c r="B11" s="45" t="s">
        <v>233</v>
      </c>
      <c r="C11" s="116" t="s">
        <v>6</v>
      </c>
      <c r="D11" s="111">
        <v>23.631570331793384</v>
      </c>
      <c r="E11" s="111">
        <v>23.307793275916168</v>
      </c>
      <c r="F11" s="111">
        <v>22.272744169945035</v>
      </c>
      <c r="G11" s="111">
        <v>21.480462437989935</v>
      </c>
      <c r="H11" s="111">
        <v>22.050265113604905</v>
      </c>
      <c r="I11" s="111">
        <v>23.855907520795885</v>
      </c>
      <c r="J11" s="112">
        <v>28.423946083544045</v>
      </c>
      <c r="N11" s="109"/>
      <c r="O11" s="45" t="s">
        <v>233</v>
      </c>
      <c r="P11" s="116" t="s">
        <v>6</v>
      </c>
      <c r="Q11" s="122">
        <v>1540349</v>
      </c>
      <c r="R11" s="122">
        <v>1506516</v>
      </c>
      <c r="S11" s="122">
        <v>1533825</v>
      </c>
      <c r="T11" s="122">
        <v>1556258</v>
      </c>
      <c r="U11" s="122">
        <v>1656804</v>
      </c>
      <c r="V11" s="122">
        <v>1870765</v>
      </c>
      <c r="W11" s="123">
        <v>2165212</v>
      </c>
    </row>
    <row r="12" spans="1:23" x14ac:dyDescent="0.25">
      <c r="A12" s="109"/>
      <c r="B12" s="45"/>
      <c r="C12" s="116" t="s">
        <v>24</v>
      </c>
      <c r="D12" s="111">
        <v>0.27213917064065501</v>
      </c>
      <c r="E12" s="111">
        <v>0.31946391331165247</v>
      </c>
      <c r="F12" s="111">
        <v>0.44690560035963756</v>
      </c>
      <c r="G12" s="111">
        <v>0.36899187055629334</v>
      </c>
      <c r="H12" s="111">
        <v>0.23560516472294687</v>
      </c>
      <c r="I12" s="111">
        <v>0.29905933320542194</v>
      </c>
      <c r="J12" s="112">
        <v>0.36330792419501812</v>
      </c>
      <c r="N12" s="109"/>
      <c r="O12" s="45"/>
      <c r="P12" s="116" t="s">
        <v>24</v>
      </c>
      <c r="Q12" s="122">
        <v>23323.05915343872</v>
      </c>
      <c r="R12" s="122">
        <v>25705.107283445184</v>
      </c>
      <c r="S12" s="122">
        <v>52978.119895121963</v>
      </c>
      <c r="T12" s="122">
        <v>41896.909991228567</v>
      </c>
      <c r="U12" s="122">
        <v>20754.185377454247</v>
      </c>
      <c r="V12" s="122">
        <v>26015.889995095342</v>
      </c>
      <c r="W12" s="123">
        <v>28040.204189722037</v>
      </c>
    </row>
    <row r="13" spans="1:23" x14ac:dyDescent="0.25">
      <c r="A13" s="109"/>
      <c r="B13" s="45" t="s">
        <v>20</v>
      </c>
      <c r="C13" s="116" t="s">
        <v>6</v>
      </c>
      <c r="D13" s="111">
        <v>100</v>
      </c>
      <c r="E13" s="111">
        <v>100</v>
      </c>
      <c r="F13" s="111">
        <v>100</v>
      </c>
      <c r="G13" s="111">
        <v>100</v>
      </c>
      <c r="H13" s="111">
        <v>100</v>
      </c>
      <c r="I13" s="111">
        <v>100</v>
      </c>
      <c r="J13" s="112">
        <v>100</v>
      </c>
      <c r="N13" s="109"/>
      <c r="O13" s="45" t="s">
        <v>20</v>
      </c>
      <c r="P13" s="116" t="s">
        <v>6</v>
      </c>
      <c r="Q13" s="122">
        <v>6518183</v>
      </c>
      <c r="R13" s="122">
        <v>6463572</v>
      </c>
      <c r="S13" s="122">
        <v>6886556</v>
      </c>
      <c r="T13" s="122">
        <v>7244993</v>
      </c>
      <c r="U13" s="122">
        <v>7513760</v>
      </c>
      <c r="V13" s="122">
        <v>7841936</v>
      </c>
      <c r="W13" s="123">
        <v>7617563</v>
      </c>
    </row>
    <row r="14" spans="1:23" x14ac:dyDescent="0.25">
      <c r="A14" s="109"/>
      <c r="B14" s="117"/>
      <c r="C14" s="116" t="s">
        <v>24</v>
      </c>
      <c r="D14" s="111">
        <v>0</v>
      </c>
      <c r="E14" s="111">
        <v>0</v>
      </c>
      <c r="F14" s="111">
        <v>0</v>
      </c>
      <c r="G14" s="111">
        <v>0</v>
      </c>
      <c r="H14" s="111">
        <v>0</v>
      </c>
      <c r="I14" s="111">
        <v>0</v>
      </c>
      <c r="J14" s="112">
        <v>0</v>
      </c>
      <c r="N14" s="109"/>
      <c r="O14" s="117"/>
      <c r="P14" s="116" t="s">
        <v>24</v>
      </c>
      <c r="Q14" s="122">
        <v>62000.799033484873</v>
      </c>
      <c r="R14" s="122">
        <v>74512.135939607353</v>
      </c>
      <c r="S14" s="122">
        <v>190233.19325902718</v>
      </c>
      <c r="T14" s="122">
        <v>137149.56416615483</v>
      </c>
      <c r="U14" s="122">
        <v>80569.621814797851</v>
      </c>
      <c r="V14" s="122">
        <v>91513.695602380205</v>
      </c>
      <c r="W14" s="123">
        <v>104039.07207866908</v>
      </c>
    </row>
    <row r="15" spans="1:23" x14ac:dyDescent="0.25">
      <c r="A15" s="118"/>
      <c r="B15" s="119"/>
      <c r="C15" s="119"/>
      <c r="D15" s="120"/>
      <c r="E15" s="120"/>
      <c r="F15" s="120"/>
      <c r="G15" s="120"/>
      <c r="H15" s="120"/>
      <c r="I15" s="120"/>
      <c r="J15" s="121"/>
      <c r="N15" s="118"/>
      <c r="O15" s="119"/>
      <c r="P15" s="119"/>
      <c r="Q15" s="120"/>
      <c r="R15" s="120"/>
      <c r="S15" s="120"/>
      <c r="T15" s="120"/>
      <c r="U15" s="120"/>
      <c r="V15" s="120"/>
      <c r="W15" s="121"/>
    </row>
    <row r="16" spans="1:23" x14ac:dyDescent="0.25">
      <c r="A16" s="6" t="s">
        <v>8</v>
      </c>
      <c r="B16" s="6"/>
      <c r="C16" s="6"/>
      <c r="D16" s="6"/>
      <c r="E16" s="6"/>
      <c r="F16" s="6"/>
      <c r="G16" s="6"/>
      <c r="H16" s="6"/>
      <c r="I16" s="6"/>
      <c r="N16" s="6" t="s">
        <v>8</v>
      </c>
      <c r="O16" s="6"/>
      <c r="P16" s="6"/>
      <c r="Q16" s="6"/>
      <c r="R16" s="6"/>
      <c r="S16" s="6"/>
      <c r="T16" s="6"/>
      <c r="U16" s="6"/>
      <c r="V16" s="6"/>
    </row>
    <row r="17" spans="1:23" ht="50.25" customHeight="1" x14ac:dyDescent="0.25">
      <c r="A17" s="172" t="s">
        <v>15</v>
      </c>
      <c r="B17" s="172"/>
      <c r="C17" s="172"/>
      <c r="D17" s="172"/>
      <c r="E17" s="172"/>
      <c r="F17" s="172"/>
      <c r="G17" s="172"/>
      <c r="H17" s="172"/>
      <c r="I17" s="172"/>
      <c r="J17" s="172"/>
      <c r="K17" s="6"/>
      <c r="L17" s="6"/>
      <c r="M17" s="6"/>
      <c r="N17" s="172" t="s">
        <v>15</v>
      </c>
      <c r="O17" s="172"/>
      <c r="P17" s="172"/>
      <c r="Q17" s="172"/>
      <c r="R17" s="172"/>
      <c r="S17" s="172"/>
      <c r="T17" s="172"/>
      <c r="U17" s="172"/>
      <c r="V17" s="172"/>
      <c r="W17" s="172"/>
    </row>
    <row r="18" spans="1:23" ht="56.25" customHeight="1" x14ac:dyDescent="0.25">
      <c r="A18" s="172" t="s">
        <v>16</v>
      </c>
      <c r="B18" s="172"/>
      <c r="C18" s="172"/>
      <c r="D18" s="172"/>
      <c r="E18" s="172"/>
      <c r="F18" s="172"/>
      <c r="G18" s="172"/>
      <c r="H18" s="172"/>
      <c r="I18" s="172"/>
      <c r="J18" s="172"/>
      <c r="K18" s="6"/>
      <c r="L18" s="6"/>
      <c r="M18" s="6"/>
      <c r="N18" s="172" t="s">
        <v>16</v>
      </c>
      <c r="O18" s="172"/>
      <c r="P18" s="172"/>
      <c r="Q18" s="172"/>
      <c r="R18" s="172"/>
      <c r="S18" s="172"/>
      <c r="T18" s="172"/>
      <c r="U18" s="172"/>
      <c r="V18" s="172"/>
      <c r="W18" s="172"/>
    </row>
    <row r="19" spans="1:23" ht="36" customHeight="1" x14ac:dyDescent="0.25">
      <c r="A19" s="172" t="s">
        <v>272</v>
      </c>
      <c r="B19" s="172"/>
      <c r="C19" s="172"/>
      <c r="D19" s="172"/>
      <c r="E19" s="172"/>
      <c r="F19" s="172"/>
      <c r="G19" s="172"/>
      <c r="H19" s="172"/>
      <c r="I19" s="172"/>
      <c r="J19" s="172"/>
      <c r="N19" s="172" t="s">
        <v>272</v>
      </c>
      <c r="O19" s="172"/>
      <c r="P19" s="172"/>
      <c r="Q19" s="172"/>
      <c r="R19" s="172"/>
      <c r="S19" s="172"/>
      <c r="T19" s="172"/>
      <c r="U19" s="172"/>
      <c r="V19" s="172"/>
      <c r="W19" s="172"/>
    </row>
    <row r="20" spans="1:23" x14ac:dyDescent="0.25">
      <c r="A20" s="172" t="s">
        <v>11</v>
      </c>
      <c r="B20" s="172"/>
      <c r="C20" s="172"/>
      <c r="D20" s="172"/>
      <c r="E20" s="172"/>
      <c r="F20" s="172"/>
      <c r="G20" s="172"/>
      <c r="H20" s="172"/>
      <c r="I20" s="172"/>
      <c r="J20" s="172"/>
      <c r="K20" s="6"/>
      <c r="L20" s="6"/>
      <c r="M20" s="6"/>
      <c r="N20" s="172" t="s">
        <v>11</v>
      </c>
      <c r="O20" s="172"/>
      <c r="P20" s="172"/>
      <c r="Q20" s="172"/>
      <c r="R20" s="172"/>
      <c r="S20" s="172"/>
      <c r="T20" s="172"/>
      <c r="U20" s="172"/>
      <c r="V20" s="172"/>
      <c r="W20" s="172"/>
    </row>
  </sheetData>
  <mergeCells count="12">
    <mergeCell ref="A18:J18"/>
    <mergeCell ref="N18:W18"/>
    <mergeCell ref="A19:J19"/>
    <mergeCell ref="N19:W19"/>
    <mergeCell ref="A20:J20"/>
    <mergeCell ref="N20:W20"/>
    <mergeCell ref="A3:J3"/>
    <mergeCell ref="N3:W3"/>
    <mergeCell ref="A4:J4"/>
    <mergeCell ref="N4:W4"/>
    <mergeCell ref="A17:J17"/>
    <mergeCell ref="N17:W17"/>
  </mergeCells>
  <hyperlinks>
    <hyperlink ref="A1" location="Indice!A1" display="Indice" xr:uid="{51E932DC-93EC-4A74-9055-3ECEC3A695CE}"/>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4D185-6CA9-4390-9D43-0C4CEA061BD1}">
  <dimension ref="A1:Y28"/>
  <sheetViews>
    <sheetView workbookViewId="0"/>
  </sheetViews>
  <sheetFormatPr baseColWidth="10" defaultRowHeight="15" x14ac:dyDescent="0.25"/>
  <cols>
    <col min="2" max="2" width="18.85546875" customWidth="1"/>
    <col min="4" max="4" width="16.42578125" customWidth="1"/>
    <col min="16" max="16" width="20.5703125" customWidth="1"/>
    <col min="18" max="18" width="16.140625" customWidth="1"/>
  </cols>
  <sheetData>
    <row r="1" spans="1:25" x14ac:dyDescent="0.25">
      <c r="A1" s="166" t="s">
        <v>278</v>
      </c>
    </row>
    <row r="3" spans="1:25" x14ac:dyDescent="0.25">
      <c r="A3" s="176" t="s">
        <v>241</v>
      </c>
      <c r="B3" s="176"/>
      <c r="C3" s="176"/>
      <c r="D3" s="176"/>
      <c r="E3" s="176"/>
      <c r="F3" s="176"/>
      <c r="G3" s="176"/>
      <c r="H3" s="176"/>
      <c r="I3" s="176"/>
      <c r="J3" s="176"/>
      <c r="K3" s="176"/>
      <c r="O3" s="176" t="s">
        <v>240</v>
      </c>
      <c r="P3" s="176"/>
      <c r="Q3" s="176"/>
      <c r="R3" s="176"/>
      <c r="S3" s="176"/>
      <c r="T3" s="176"/>
      <c r="U3" s="176"/>
      <c r="V3" s="176"/>
      <c r="W3" s="176"/>
      <c r="X3" s="176"/>
      <c r="Y3" s="176"/>
    </row>
    <row r="4" spans="1:25" x14ac:dyDescent="0.25">
      <c r="A4" s="177" t="s">
        <v>156</v>
      </c>
      <c r="B4" s="177"/>
      <c r="C4" s="177"/>
      <c r="D4" s="177"/>
      <c r="E4" s="177"/>
      <c r="F4" s="177"/>
      <c r="G4" s="177"/>
      <c r="H4" s="177"/>
      <c r="I4" s="177"/>
      <c r="J4" s="177"/>
      <c r="K4" s="177"/>
      <c r="O4" s="177" t="s">
        <v>17</v>
      </c>
      <c r="P4" s="177"/>
      <c r="Q4" s="177"/>
      <c r="R4" s="177"/>
      <c r="S4" s="177"/>
      <c r="T4" s="177"/>
      <c r="U4" s="177"/>
      <c r="V4" s="177"/>
      <c r="W4" s="177"/>
      <c r="X4" s="177"/>
      <c r="Y4" s="177"/>
    </row>
    <row r="6" spans="1:25" x14ac:dyDescent="0.25">
      <c r="A6" s="101"/>
      <c r="B6" s="102"/>
      <c r="C6" s="102"/>
      <c r="D6" s="102"/>
      <c r="E6" s="102"/>
      <c r="F6" s="102"/>
      <c r="G6" s="103"/>
      <c r="H6" s="103"/>
      <c r="I6" s="103"/>
      <c r="J6" s="103"/>
      <c r="K6" s="103"/>
      <c r="O6" s="101"/>
      <c r="P6" s="102"/>
      <c r="Q6" s="102"/>
      <c r="R6" s="102"/>
      <c r="S6" s="102"/>
      <c r="T6" s="102"/>
      <c r="U6" s="103"/>
      <c r="V6" s="103"/>
      <c r="W6" s="103"/>
      <c r="X6" s="103"/>
      <c r="Y6" s="103"/>
    </row>
    <row r="7" spans="1:25" x14ac:dyDescent="0.25">
      <c r="A7" s="104"/>
      <c r="B7" s="105"/>
      <c r="C7" s="106"/>
      <c r="D7" s="106"/>
      <c r="E7" s="113">
        <v>2006</v>
      </c>
      <c r="F7" s="113">
        <v>2009</v>
      </c>
      <c r="G7" s="113">
        <v>2011</v>
      </c>
      <c r="H7" s="113">
        <v>2013</v>
      </c>
      <c r="I7" s="113">
        <v>2015</v>
      </c>
      <c r="J7" s="113">
        <v>2017</v>
      </c>
      <c r="K7" s="114">
        <v>2020</v>
      </c>
      <c r="O7" s="104"/>
      <c r="P7" s="105"/>
      <c r="Q7" s="106"/>
      <c r="R7" s="106"/>
      <c r="S7" s="113">
        <v>2006</v>
      </c>
      <c r="T7" s="113">
        <v>2009</v>
      </c>
      <c r="U7" s="113">
        <v>2011</v>
      </c>
      <c r="V7" s="113">
        <v>2013</v>
      </c>
      <c r="W7" s="113">
        <v>2015</v>
      </c>
      <c r="X7" s="113">
        <v>2017</v>
      </c>
      <c r="Y7" s="114">
        <v>2020</v>
      </c>
    </row>
    <row r="8" spans="1:25" x14ac:dyDescent="0.25">
      <c r="A8" s="104"/>
      <c r="B8" s="105"/>
      <c r="C8" s="115"/>
      <c r="D8" s="115"/>
      <c r="E8" s="37"/>
      <c r="F8" s="37"/>
      <c r="G8" s="37"/>
      <c r="H8" s="37"/>
      <c r="I8" s="37"/>
      <c r="J8" s="37"/>
      <c r="K8" s="107"/>
      <c r="O8" s="104"/>
      <c r="P8" s="105"/>
      <c r="Q8" s="115"/>
      <c r="R8" s="115"/>
      <c r="S8" s="37"/>
      <c r="T8" s="37"/>
      <c r="U8" s="37"/>
      <c r="V8" s="37"/>
      <c r="W8" s="37"/>
      <c r="X8" s="37"/>
      <c r="Y8" s="107"/>
    </row>
    <row r="9" spans="1:25" x14ac:dyDescent="0.25">
      <c r="A9" s="110" t="s">
        <v>153</v>
      </c>
      <c r="B9" s="45" t="s">
        <v>232</v>
      </c>
      <c r="C9" s="45" t="s">
        <v>19</v>
      </c>
      <c r="D9" s="116" t="s">
        <v>6</v>
      </c>
      <c r="E9" s="111">
        <v>75.321917585221072</v>
      </c>
      <c r="F9" s="111">
        <v>75.620563160607389</v>
      </c>
      <c r="G9" s="111">
        <v>76.887569877840662</v>
      </c>
      <c r="H9" s="111">
        <v>77.725035115773295</v>
      </c>
      <c r="I9" s="111">
        <v>76.88343941553822</v>
      </c>
      <c r="J9" s="111">
        <v>75.069199608833586</v>
      </c>
      <c r="K9" s="112">
        <v>70.225814529139143</v>
      </c>
      <c r="O9" s="110" t="s">
        <v>153</v>
      </c>
      <c r="P9" s="45" t="s">
        <v>232</v>
      </c>
      <c r="Q9" s="45" t="s">
        <v>19</v>
      </c>
      <c r="R9" s="116" t="s">
        <v>6</v>
      </c>
      <c r="S9" s="122">
        <v>3030670</v>
      </c>
      <c r="T9" s="122">
        <v>2974035</v>
      </c>
      <c r="U9" s="122">
        <v>3155013</v>
      </c>
      <c r="V9" s="122">
        <v>3269736</v>
      </c>
      <c r="W9" s="122">
        <v>3288327</v>
      </c>
      <c r="X9" s="122">
        <v>3333113</v>
      </c>
      <c r="Y9" s="123">
        <v>2908275</v>
      </c>
    </row>
    <row r="10" spans="1:25" x14ac:dyDescent="0.25">
      <c r="A10" s="149"/>
      <c r="B10" s="115"/>
      <c r="C10" s="115"/>
      <c r="D10" s="116" t="s">
        <v>24</v>
      </c>
      <c r="E10" s="111">
        <v>0.32044320365424916</v>
      </c>
      <c r="F10" s="111">
        <v>0.39093830642057542</v>
      </c>
      <c r="G10" s="111">
        <v>0.54451590228739899</v>
      </c>
      <c r="H10" s="111">
        <v>0.41082019960700689</v>
      </c>
      <c r="I10" s="111">
        <v>0.27162163311998605</v>
      </c>
      <c r="J10" s="111">
        <v>0.34005311981229985</v>
      </c>
      <c r="K10" s="112">
        <v>0.46875701976888506</v>
      </c>
      <c r="O10" s="149"/>
      <c r="P10" s="115"/>
      <c r="Q10" s="115"/>
      <c r="R10" s="116" t="s">
        <v>24</v>
      </c>
      <c r="S10" s="122">
        <v>31994.752930535797</v>
      </c>
      <c r="T10" s="122">
        <v>40179.586557954863</v>
      </c>
      <c r="U10" s="122">
        <v>97666.365851366689</v>
      </c>
      <c r="V10" s="122">
        <v>66174.890537488798</v>
      </c>
      <c r="W10" s="122">
        <v>39432.082973043878</v>
      </c>
      <c r="X10" s="122">
        <v>43852.134646566621</v>
      </c>
      <c r="Y10" s="123">
        <v>58090.932691336697</v>
      </c>
    </row>
    <row r="11" spans="1:25" x14ac:dyDescent="0.25">
      <c r="A11" s="149"/>
      <c r="B11" s="115"/>
      <c r="C11" s="86" t="s">
        <v>21</v>
      </c>
      <c r="D11" s="116" t="s">
        <v>6</v>
      </c>
      <c r="E11" s="111">
        <v>78.056410749791553</v>
      </c>
      <c r="F11" s="111">
        <v>78.357574663150956</v>
      </c>
      <c r="G11" s="111">
        <v>78.96527130278875</v>
      </c>
      <c r="H11" s="111">
        <v>79.619635875786727</v>
      </c>
      <c r="I11" s="111">
        <v>79.358741891124097</v>
      </c>
      <c r="J11" s="111">
        <v>77.547016621975715</v>
      </c>
      <c r="K11" s="112">
        <v>73.184621102546316</v>
      </c>
      <c r="O11" s="149"/>
      <c r="P11" s="115"/>
      <c r="Q11" s="86" t="s">
        <v>21</v>
      </c>
      <c r="R11" s="116" t="s">
        <v>6</v>
      </c>
      <c r="S11" s="122">
        <v>992953</v>
      </c>
      <c r="T11" s="122">
        <v>958804</v>
      </c>
      <c r="U11" s="122">
        <v>948398</v>
      </c>
      <c r="V11" s="122">
        <v>937063</v>
      </c>
      <c r="W11" s="122">
        <v>988702</v>
      </c>
      <c r="X11" s="122">
        <v>1106941</v>
      </c>
      <c r="Y11" s="123">
        <v>2544076</v>
      </c>
    </row>
    <row r="12" spans="1:25" x14ac:dyDescent="0.25">
      <c r="A12" s="149"/>
      <c r="B12" s="115"/>
      <c r="C12" s="115"/>
      <c r="D12" s="116" t="s">
        <v>24</v>
      </c>
      <c r="E12" s="111">
        <v>0.39029813584020406</v>
      </c>
      <c r="F12" s="111">
        <v>0.42627337120766018</v>
      </c>
      <c r="G12" s="111">
        <v>0.61383248318981021</v>
      </c>
      <c r="H12" s="111">
        <v>0.50523139881650247</v>
      </c>
      <c r="I12" s="111">
        <v>0.31185543368400026</v>
      </c>
      <c r="J12" s="111">
        <v>0.38399999747505797</v>
      </c>
      <c r="K12" s="112">
        <v>0.39568986261664291</v>
      </c>
      <c r="O12" s="149"/>
      <c r="P12" s="115"/>
      <c r="Q12" s="115"/>
      <c r="R12" s="116" t="s">
        <v>24</v>
      </c>
      <c r="S12" s="122">
        <v>15815.629641200043</v>
      </c>
      <c r="T12" s="122">
        <v>18736.927515627289</v>
      </c>
      <c r="U12" s="122">
        <v>33707.878530411486</v>
      </c>
      <c r="V12" s="122">
        <v>24036.837216060663</v>
      </c>
      <c r="W12" s="122">
        <v>13487.343223693797</v>
      </c>
      <c r="X12" s="122">
        <v>17228.667891942954</v>
      </c>
      <c r="Y12" s="123">
        <v>39913.653813125908</v>
      </c>
    </row>
    <row r="13" spans="1:25" x14ac:dyDescent="0.25">
      <c r="A13" s="115"/>
      <c r="B13" s="115"/>
      <c r="C13" s="115"/>
      <c r="D13" s="116"/>
      <c r="E13" s="111"/>
      <c r="F13" s="111"/>
      <c r="G13" s="111"/>
      <c r="H13" s="111"/>
      <c r="I13" s="111"/>
      <c r="J13" s="111"/>
      <c r="K13" s="112"/>
      <c r="O13" s="149"/>
      <c r="P13" s="115"/>
      <c r="Q13" s="115"/>
      <c r="R13" s="116"/>
      <c r="S13" s="122"/>
      <c r="T13" s="122"/>
      <c r="U13" s="122"/>
      <c r="V13" s="122"/>
      <c r="W13" s="122"/>
      <c r="X13" s="122"/>
      <c r="Y13" s="123"/>
    </row>
    <row r="14" spans="1:25" x14ac:dyDescent="0.25">
      <c r="B14" s="45" t="s">
        <v>233</v>
      </c>
      <c r="C14" s="45" t="s">
        <v>19</v>
      </c>
      <c r="D14" s="116" t="s">
        <v>6</v>
      </c>
      <c r="E14" s="111">
        <v>24.67808241477892</v>
      </c>
      <c r="F14" s="111">
        <v>24.379436839392614</v>
      </c>
      <c r="G14" s="111">
        <v>23.112430122159346</v>
      </c>
      <c r="H14" s="111">
        <v>22.274964884226701</v>
      </c>
      <c r="I14" s="111">
        <v>23.116560584461784</v>
      </c>
      <c r="J14" s="111">
        <v>24.930800391166414</v>
      </c>
      <c r="K14" s="112">
        <v>29.774185470860854</v>
      </c>
      <c r="O14" s="149"/>
      <c r="P14" s="45" t="s">
        <v>233</v>
      </c>
      <c r="Q14" s="45" t="s">
        <v>19</v>
      </c>
      <c r="R14" s="116" t="s">
        <v>6</v>
      </c>
      <c r="S14" s="122">
        <v>1947164</v>
      </c>
      <c r="T14" s="122">
        <v>1983021</v>
      </c>
      <c r="U14" s="122">
        <v>2197718</v>
      </c>
      <c r="V14" s="122">
        <v>2418999</v>
      </c>
      <c r="W14" s="122">
        <v>2568629</v>
      </c>
      <c r="X14" s="122">
        <v>2638058</v>
      </c>
      <c r="Y14" s="123">
        <v>1233044</v>
      </c>
    </row>
    <row r="15" spans="1:25" x14ac:dyDescent="0.25">
      <c r="A15" s="108"/>
      <c r="B15" s="45"/>
      <c r="C15" s="115"/>
      <c r="D15" s="116" t="s">
        <v>24</v>
      </c>
      <c r="E15" s="111">
        <v>0.32044320365424916</v>
      </c>
      <c r="F15" s="111">
        <v>0.39093830642057542</v>
      </c>
      <c r="G15" s="111">
        <v>0.54451590228739899</v>
      </c>
      <c r="H15" s="111">
        <v>0.41082019960700689</v>
      </c>
      <c r="I15" s="111">
        <v>0.27162163311998605</v>
      </c>
      <c r="J15" s="111">
        <v>0.34005311981229985</v>
      </c>
      <c r="K15" s="112">
        <v>0.46875701976888506</v>
      </c>
      <c r="O15" s="108"/>
      <c r="P15" s="45"/>
      <c r="Q15" s="115"/>
      <c r="R15" s="116" t="s">
        <v>24</v>
      </c>
      <c r="S15" s="122">
        <v>25464.337510981091</v>
      </c>
      <c r="T15" s="122">
        <v>29797.485112590351</v>
      </c>
      <c r="U15" s="122">
        <v>59856.248374962124</v>
      </c>
      <c r="V15" s="122">
        <v>47763.566753629988</v>
      </c>
      <c r="W15" s="122">
        <v>35330.394006401024</v>
      </c>
      <c r="X15" s="122">
        <v>40745.397639480907</v>
      </c>
      <c r="Y15" s="123">
        <v>19201.293518844559</v>
      </c>
    </row>
    <row r="16" spans="1:25" x14ac:dyDescent="0.25">
      <c r="A16" s="109"/>
      <c r="C16" s="86" t="s">
        <v>21</v>
      </c>
      <c r="D16" s="116" t="s">
        <v>6</v>
      </c>
      <c r="E16" s="111">
        <v>21.943589250208454</v>
      </c>
      <c r="F16" s="111">
        <v>21.642425336849048</v>
      </c>
      <c r="G16" s="111">
        <v>21.03472869721125</v>
      </c>
      <c r="H16" s="111">
        <v>20.380364124213266</v>
      </c>
      <c r="I16" s="111">
        <v>20.641258108875899</v>
      </c>
      <c r="J16" s="111">
        <v>22.452983378024282</v>
      </c>
      <c r="K16" s="112">
        <v>26.815378897453691</v>
      </c>
      <c r="O16" s="109"/>
      <c r="Q16" s="86" t="s">
        <v>21</v>
      </c>
      <c r="R16" s="116" t="s">
        <v>6</v>
      </c>
      <c r="S16" s="122">
        <v>547396</v>
      </c>
      <c r="T16" s="122">
        <v>547712</v>
      </c>
      <c r="U16" s="122">
        <v>585427</v>
      </c>
      <c r="V16" s="122">
        <v>619195</v>
      </c>
      <c r="W16" s="122">
        <v>668102</v>
      </c>
      <c r="X16" s="122">
        <v>763824</v>
      </c>
      <c r="Y16" s="123">
        <v>932168</v>
      </c>
    </row>
    <row r="17" spans="1:25" x14ac:dyDescent="0.25">
      <c r="A17" s="109"/>
      <c r="C17" s="86"/>
      <c r="D17" s="116" t="s">
        <v>24</v>
      </c>
      <c r="E17" s="111">
        <v>0.39029813584020406</v>
      </c>
      <c r="F17" s="111">
        <v>0.42627337120766018</v>
      </c>
      <c r="G17" s="111">
        <v>0.61383248318981021</v>
      </c>
      <c r="H17" s="111">
        <v>0.50523139881650247</v>
      </c>
      <c r="I17" s="111">
        <v>0.31185543368400026</v>
      </c>
      <c r="J17" s="111">
        <v>0.38399999747505797</v>
      </c>
      <c r="K17" s="112">
        <v>0.39568986261664291</v>
      </c>
      <c r="O17" s="109"/>
      <c r="Q17" s="86"/>
      <c r="R17" s="116" t="s">
        <v>24</v>
      </c>
      <c r="S17" s="122">
        <v>11819.829271074588</v>
      </c>
      <c r="T17" s="122">
        <v>12882.447692350162</v>
      </c>
      <c r="U17" s="122">
        <v>25979.686079752162</v>
      </c>
      <c r="V17" s="122">
        <v>21999.140116542159</v>
      </c>
      <c r="W17" s="122">
        <v>11187.067914341662</v>
      </c>
      <c r="X17" s="122">
        <v>14371.899992189199</v>
      </c>
      <c r="Y17" s="123">
        <v>15119.165584915419</v>
      </c>
    </row>
    <row r="18" spans="1:25" x14ac:dyDescent="0.25">
      <c r="A18" s="109"/>
      <c r="C18" s="45"/>
      <c r="K18" s="112"/>
      <c r="O18" s="109"/>
      <c r="P18" s="45" t="s">
        <v>20</v>
      </c>
      <c r="Q18" s="45"/>
      <c r="Y18" s="123"/>
    </row>
    <row r="19" spans="1:25" x14ac:dyDescent="0.25">
      <c r="A19" s="109"/>
      <c r="B19" s="45" t="s">
        <v>20</v>
      </c>
      <c r="C19" s="45" t="s">
        <v>19</v>
      </c>
      <c r="D19" s="116" t="s">
        <v>6</v>
      </c>
      <c r="E19" s="111">
        <v>100</v>
      </c>
      <c r="F19" s="111">
        <v>100</v>
      </c>
      <c r="G19" s="111">
        <v>100</v>
      </c>
      <c r="H19" s="111">
        <v>100</v>
      </c>
      <c r="I19" s="111">
        <v>100</v>
      </c>
      <c r="J19" s="111">
        <v>100</v>
      </c>
      <c r="K19" s="112">
        <v>100</v>
      </c>
      <c r="O19" s="109"/>
      <c r="Q19" s="45" t="s">
        <v>19</v>
      </c>
      <c r="R19" s="116" t="s">
        <v>6</v>
      </c>
      <c r="S19" s="122">
        <v>4023623</v>
      </c>
      <c r="T19" s="122">
        <v>3932839</v>
      </c>
      <c r="U19" s="122">
        <v>4103411</v>
      </c>
      <c r="V19" s="122">
        <v>4206799</v>
      </c>
      <c r="W19" s="122">
        <v>4277029</v>
      </c>
      <c r="X19" s="122">
        <v>4440054</v>
      </c>
      <c r="Y19" s="123">
        <v>4141319</v>
      </c>
    </row>
    <row r="20" spans="1:25" x14ac:dyDescent="0.25">
      <c r="A20" s="109"/>
      <c r="B20" s="117"/>
      <c r="C20" s="117"/>
      <c r="D20" s="116" t="s">
        <v>24</v>
      </c>
      <c r="E20" s="111">
        <v>0</v>
      </c>
      <c r="F20" s="111">
        <v>0</v>
      </c>
      <c r="G20" s="111">
        <v>0</v>
      </c>
      <c r="H20" s="111">
        <v>0</v>
      </c>
      <c r="I20" s="111">
        <v>0</v>
      </c>
      <c r="J20" s="111">
        <v>0</v>
      </c>
      <c r="K20" s="112">
        <v>0</v>
      </c>
      <c r="O20" s="109"/>
      <c r="P20" s="117"/>
      <c r="Q20" s="117"/>
      <c r="R20" s="116" t="s">
        <v>24</v>
      </c>
      <c r="S20" s="122">
        <v>38448.63967100071</v>
      </c>
      <c r="T20" s="122">
        <v>47881.888111584572</v>
      </c>
      <c r="U20" s="122">
        <v>120468.87039606359</v>
      </c>
      <c r="V20" s="122">
        <v>80639.695293501223</v>
      </c>
      <c r="W20" s="122">
        <v>45276.261787957454</v>
      </c>
      <c r="X20" s="122">
        <v>50340.675416727048</v>
      </c>
      <c r="Y20" s="123">
        <v>65124.81619417941</v>
      </c>
    </row>
    <row r="21" spans="1:25" x14ac:dyDescent="0.25">
      <c r="A21" s="109"/>
      <c r="B21" s="117"/>
      <c r="C21" s="45" t="s">
        <v>21</v>
      </c>
      <c r="D21" s="116" t="s">
        <v>6</v>
      </c>
      <c r="E21" s="111">
        <v>100</v>
      </c>
      <c r="F21" s="111">
        <v>100</v>
      </c>
      <c r="G21" s="111">
        <v>100</v>
      </c>
      <c r="H21" s="111">
        <v>100</v>
      </c>
      <c r="I21" s="111">
        <v>100</v>
      </c>
      <c r="J21" s="111">
        <v>100</v>
      </c>
      <c r="K21" s="112">
        <v>100</v>
      </c>
      <c r="O21" s="109"/>
      <c r="P21" s="117"/>
      <c r="Q21" s="45" t="s">
        <v>21</v>
      </c>
      <c r="R21" s="116" t="s">
        <v>6</v>
      </c>
      <c r="S21" s="122">
        <v>2494560</v>
      </c>
      <c r="T21" s="122">
        <v>2530733</v>
      </c>
      <c r="U21" s="122">
        <v>2783145</v>
      </c>
      <c r="V21" s="122">
        <v>3038194</v>
      </c>
      <c r="W21" s="122">
        <v>3236731</v>
      </c>
      <c r="X21" s="122">
        <v>3401882</v>
      </c>
      <c r="Y21" s="123">
        <v>3476244</v>
      </c>
    </row>
    <row r="22" spans="1:25" x14ac:dyDescent="0.25">
      <c r="A22" s="109"/>
      <c r="B22" s="117"/>
      <c r="C22" s="117"/>
      <c r="D22" s="116" t="s">
        <v>24</v>
      </c>
      <c r="E22" s="111">
        <v>0</v>
      </c>
      <c r="F22" s="111">
        <v>0</v>
      </c>
      <c r="G22" s="111">
        <v>0</v>
      </c>
      <c r="H22" s="111">
        <v>0</v>
      </c>
      <c r="I22" s="111">
        <v>0</v>
      </c>
      <c r="J22" s="111">
        <v>0</v>
      </c>
      <c r="K22" s="112">
        <v>0</v>
      </c>
      <c r="O22" s="109"/>
      <c r="P22" s="117"/>
      <c r="Q22" s="117"/>
      <c r="R22" s="116" t="s">
        <v>24</v>
      </c>
      <c r="S22" s="122">
        <v>30231.787556888925</v>
      </c>
      <c r="T22" s="122">
        <v>34838.080468833126</v>
      </c>
      <c r="U22" s="122">
        <v>77387.030711616637</v>
      </c>
      <c r="V22" s="122">
        <v>61546.139144886205</v>
      </c>
      <c r="W22" s="122">
        <v>39461.605616495537</v>
      </c>
      <c r="X22" s="122">
        <v>45614.986192054705</v>
      </c>
      <c r="Y22" s="123">
        <v>45444.126339312737</v>
      </c>
    </row>
    <row r="23" spans="1:25" x14ac:dyDescent="0.25">
      <c r="A23" s="118"/>
      <c r="B23" s="119"/>
      <c r="C23" s="119"/>
      <c r="D23" s="119"/>
      <c r="E23" s="120"/>
      <c r="F23" s="120"/>
      <c r="G23" s="120"/>
      <c r="H23" s="120"/>
      <c r="I23" s="120"/>
      <c r="J23" s="120"/>
      <c r="K23" s="121"/>
      <c r="O23" s="118"/>
      <c r="P23" s="119"/>
      <c r="Q23" s="119"/>
      <c r="R23" s="119"/>
      <c r="S23" s="120"/>
      <c r="T23" s="120"/>
      <c r="U23" s="120"/>
      <c r="V23" s="120"/>
      <c r="W23" s="120"/>
      <c r="X23" s="120"/>
      <c r="Y23" s="121"/>
    </row>
    <row r="24" spans="1:25" x14ac:dyDescent="0.25">
      <c r="A24" s="6" t="s">
        <v>8</v>
      </c>
      <c r="B24" s="6"/>
      <c r="C24" s="6"/>
      <c r="D24" s="6"/>
      <c r="E24" s="6"/>
      <c r="F24" s="6"/>
      <c r="G24" s="6"/>
      <c r="H24" s="6"/>
      <c r="I24" s="6"/>
      <c r="J24" s="6"/>
      <c r="O24" s="6" t="s">
        <v>8</v>
      </c>
      <c r="P24" s="6"/>
      <c r="Q24" s="6"/>
      <c r="R24" s="6"/>
      <c r="S24" s="6"/>
      <c r="T24" s="6"/>
      <c r="U24" s="6"/>
      <c r="V24" s="6"/>
      <c r="W24" s="6"/>
      <c r="X24" s="6"/>
    </row>
    <row r="25" spans="1:25" ht="55.5" customHeight="1" x14ac:dyDescent="0.25">
      <c r="A25" s="172" t="s">
        <v>15</v>
      </c>
      <c r="B25" s="172"/>
      <c r="C25" s="172"/>
      <c r="D25" s="172"/>
      <c r="E25" s="172"/>
      <c r="F25" s="172"/>
      <c r="G25" s="172"/>
      <c r="H25" s="172"/>
      <c r="I25" s="172"/>
      <c r="J25" s="172"/>
      <c r="K25" s="172"/>
      <c r="L25" s="6"/>
      <c r="M25" s="6"/>
      <c r="N25" s="6"/>
      <c r="O25" s="172" t="s">
        <v>15</v>
      </c>
      <c r="P25" s="172"/>
      <c r="Q25" s="172"/>
      <c r="R25" s="172"/>
      <c r="S25" s="172"/>
      <c r="T25" s="172"/>
      <c r="U25" s="172"/>
      <c r="V25" s="172"/>
      <c r="W25" s="172"/>
      <c r="X25" s="172"/>
      <c r="Y25" s="172"/>
    </row>
    <row r="26" spans="1:25" ht="68.25" customHeight="1" x14ac:dyDescent="0.25">
      <c r="A26" s="172" t="s">
        <v>16</v>
      </c>
      <c r="B26" s="172"/>
      <c r="C26" s="172"/>
      <c r="D26" s="172"/>
      <c r="E26" s="172"/>
      <c r="F26" s="172"/>
      <c r="G26" s="172"/>
      <c r="H26" s="172"/>
      <c r="I26" s="172"/>
      <c r="J26" s="172"/>
      <c r="K26" s="172"/>
      <c r="L26" s="6"/>
      <c r="M26" s="6"/>
      <c r="N26" s="6"/>
      <c r="O26" s="172" t="s">
        <v>16</v>
      </c>
      <c r="P26" s="172"/>
      <c r="Q26" s="172"/>
      <c r="R26" s="172"/>
      <c r="S26" s="172"/>
      <c r="T26" s="172"/>
      <c r="U26" s="172"/>
      <c r="V26" s="172"/>
      <c r="W26" s="172"/>
      <c r="X26" s="172"/>
      <c r="Y26" s="172"/>
    </row>
    <row r="27" spans="1:25" ht="26.25" customHeight="1" x14ac:dyDescent="0.25">
      <c r="A27" s="172" t="s">
        <v>272</v>
      </c>
      <c r="B27" s="172"/>
      <c r="C27" s="172"/>
      <c r="D27" s="172"/>
      <c r="E27" s="172"/>
      <c r="F27" s="172"/>
      <c r="G27" s="172"/>
      <c r="H27" s="172"/>
      <c r="I27" s="172"/>
      <c r="J27" s="172"/>
      <c r="K27" s="172"/>
      <c r="O27" s="172" t="s">
        <v>272</v>
      </c>
      <c r="P27" s="172"/>
      <c r="Q27" s="172"/>
      <c r="R27" s="172"/>
      <c r="S27" s="172"/>
      <c r="T27" s="172"/>
      <c r="U27" s="172"/>
      <c r="V27" s="172"/>
      <c r="W27" s="172"/>
      <c r="X27" s="172"/>
      <c r="Y27" s="172"/>
    </row>
    <row r="28" spans="1:25" x14ac:dyDescent="0.25">
      <c r="A28" s="172" t="s">
        <v>11</v>
      </c>
      <c r="B28" s="172"/>
      <c r="C28" s="172"/>
      <c r="D28" s="172"/>
      <c r="E28" s="172"/>
      <c r="F28" s="172"/>
      <c r="G28" s="172"/>
      <c r="H28" s="172"/>
      <c r="I28" s="172"/>
      <c r="J28" s="172"/>
      <c r="K28" s="172"/>
      <c r="L28" s="6"/>
      <c r="M28" s="6"/>
      <c r="N28" s="6"/>
      <c r="O28" s="172" t="s">
        <v>11</v>
      </c>
      <c r="P28" s="172"/>
      <c r="Q28" s="172"/>
      <c r="R28" s="172"/>
      <c r="S28" s="172"/>
      <c r="T28" s="172"/>
      <c r="U28" s="172"/>
      <c r="V28" s="172"/>
      <c r="W28" s="172"/>
      <c r="X28" s="172"/>
      <c r="Y28" s="172"/>
    </row>
  </sheetData>
  <mergeCells count="12">
    <mergeCell ref="A26:K26"/>
    <mergeCell ref="O26:Y26"/>
    <mergeCell ref="A27:K27"/>
    <mergeCell ref="O27:Y27"/>
    <mergeCell ref="A28:K28"/>
    <mergeCell ref="O28:Y28"/>
    <mergeCell ref="A3:K3"/>
    <mergeCell ref="O3:Y3"/>
    <mergeCell ref="A4:K4"/>
    <mergeCell ref="O4:Y4"/>
    <mergeCell ref="A25:K25"/>
    <mergeCell ref="O25:Y25"/>
  </mergeCells>
  <hyperlinks>
    <hyperlink ref="A1" location="Indice!A1" display="Indice" xr:uid="{C166A354-C3A5-4F7E-AA93-A975B991F8FE}"/>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11376-2BFD-4251-AEF0-145BC636894B}">
  <dimension ref="A1:Y77"/>
  <sheetViews>
    <sheetView workbookViewId="0"/>
  </sheetViews>
  <sheetFormatPr baseColWidth="10" defaultRowHeight="15" x14ac:dyDescent="0.25"/>
  <cols>
    <col min="2" max="2" width="20" customWidth="1"/>
    <col min="4" max="4" width="16.140625" customWidth="1"/>
    <col min="16" max="16" width="24.42578125" customWidth="1"/>
    <col min="17" max="17" width="11.7109375" customWidth="1"/>
    <col min="18" max="18" width="13.7109375" customWidth="1"/>
  </cols>
  <sheetData>
    <row r="1" spans="1:25" x14ac:dyDescent="0.25">
      <c r="A1" s="166" t="s">
        <v>278</v>
      </c>
    </row>
    <row r="3" spans="1:25" x14ac:dyDescent="0.25">
      <c r="A3" s="176" t="s">
        <v>259</v>
      </c>
      <c r="B3" s="176"/>
      <c r="C3" s="176"/>
      <c r="D3" s="176"/>
      <c r="E3" s="176"/>
      <c r="F3" s="176"/>
      <c r="G3" s="176"/>
      <c r="H3" s="176"/>
      <c r="I3" s="176"/>
      <c r="J3" s="176"/>
      <c r="K3" s="176"/>
      <c r="O3" s="176" t="s">
        <v>260</v>
      </c>
      <c r="P3" s="176"/>
      <c r="Q3" s="176"/>
      <c r="R3" s="176"/>
      <c r="S3" s="176"/>
      <c r="T3" s="176"/>
      <c r="U3" s="176"/>
      <c r="V3" s="176"/>
      <c r="W3" s="176"/>
      <c r="X3" s="176"/>
      <c r="Y3" s="176"/>
    </row>
    <row r="4" spans="1:25" x14ac:dyDescent="0.25">
      <c r="A4" s="177" t="s">
        <v>156</v>
      </c>
      <c r="B4" s="177"/>
      <c r="C4" s="177"/>
      <c r="D4" s="177"/>
      <c r="E4" s="177"/>
      <c r="F4" s="177"/>
      <c r="G4" s="177"/>
      <c r="H4" s="177"/>
      <c r="I4" s="177"/>
      <c r="J4" s="177"/>
      <c r="K4" s="177"/>
      <c r="O4" s="177" t="s">
        <v>17</v>
      </c>
      <c r="P4" s="177"/>
      <c r="Q4" s="177"/>
      <c r="R4" s="177"/>
      <c r="S4" s="177"/>
      <c r="T4" s="177"/>
      <c r="U4" s="177"/>
      <c r="V4" s="177"/>
      <c r="W4" s="177"/>
      <c r="X4" s="177"/>
      <c r="Y4" s="177"/>
    </row>
    <row r="6" spans="1:25" x14ac:dyDescent="0.25">
      <c r="A6" s="101"/>
      <c r="B6" s="102"/>
      <c r="C6" s="102"/>
      <c r="D6" s="102"/>
      <c r="E6" s="102"/>
      <c r="F6" s="102"/>
      <c r="G6" s="103"/>
      <c r="H6" s="103"/>
      <c r="I6" s="103"/>
      <c r="J6" s="103"/>
      <c r="K6" s="103"/>
      <c r="O6" s="101"/>
      <c r="P6" s="102"/>
      <c r="Q6" s="102"/>
      <c r="R6" s="102"/>
      <c r="S6" s="102"/>
      <c r="T6" s="102"/>
      <c r="U6" s="103"/>
      <c r="V6" s="103"/>
      <c r="W6" s="103"/>
      <c r="X6" s="103"/>
      <c r="Y6" s="103"/>
    </row>
    <row r="7" spans="1:25" x14ac:dyDescent="0.25">
      <c r="A7" s="104"/>
      <c r="B7" s="105"/>
      <c r="C7" s="106"/>
      <c r="D7" s="106"/>
      <c r="E7" s="113">
        <v>2006</v>
      </c>
      <c r="F7" s="113">
        <v>2009</v>
      </c>
      <c r="G7" s="113">
        <v>2011</v>
      </c>
      <c r="H7" s="113">
        <v>2013</v>
      </c>
      <c r="I7" s="113">
        <v>2015</v>
      </c>
      <c r="J7" s="113">
        <v>2017</v>
      </c>
      <c r="K7" s="114">
        <v>2020</v>
      </c>
      <c r="O7" s="104"/>
      <c r="P7" s="105"/>
      <c r="Q7" s="106"/>
      <c r="R7" s="106"/>
      <c r="S7" s="113">
        <v>2006</v>
      </c>
      <c r="T7" s="113">
        <v>2009</v>
      </c>
      <c r="U7" s="113">
        <v>2011</v>
      </c>
      <c r="V7" s="113">
        <v>2013</v>
      </c>
      <c r="W7" s="113">
        <v>2015</v>
      </c>
      <c r="X7" s="113">
        <v>2017</v>
      </c>
      <c r="Y7" s="114">
        <v>2020</v>
      </c>
    </row>
    <row r="8" spans="1:25" x14ac:dyDescent="0.25">
      <c r="A8" s="104"/>
      <c r="B8" s="105"/>
      <c r="C8" s="115"/>
      <c r="D8" s="115"/>
      <c r="E8" s="37"/>
      <c r="F8" s="37"/>
      <c r="G8" s="37"/>
      <c r="H8" s="37"/>
      <c r="I8" s="37"/>
      <c r="J8" s="37"/>
      <c r="K8" s="107"/>
      <c r="O8" s="104"/>
      <c r="P8" s="105"/>
      <c r="Q8" s="115"/>
      <c r="R8" s="115"/>
      <c r="S8" s="37"/>
      <c r="T8" s="37"/>
      <c r="U8" s="37"/>
      <c r="V8" s="37"/>
      <c r="W8" s="37"/>
      <c r="X8" s="37"/>
      <c r="Y8" s="107"/>
    </row>
    <row r="9" spans="1:25" x14ac:dyDescent="0.25">
      <c r="A9" s="110" t="s">
        <v>153</v>
      </c>
      <c r="B9" s="45" t="s">
        <v>232</v>
      </c>
      <c r="C9" s="86" t="s">
        <v>59</v>
      </c>
      <c r="D9" s="116" t="s">
        <v>6</v>
      </c>
      <c r="E9" s="111">
        <v>57.587716974801786</v>
      </c>
      <c r="F9" s="111">
        <v>51.944466903059642</v>
      </c>
      <c r="G9" s="111">
        <v>50.070793293002616</v>
      </c>
      <c r="H9" s="111">
        <v>56.366740309299054</v>
      </c>
      <c r="I9" s="111">
        <v>55.038593211132024</v>
      </c>
      <c r="J9" s="111">
        <v>47.957754351814707</v>
      </c>
      <c r="K9" s="112">
        <v>29.570434998602792</v>
      </c>
      <c r="O9" s="150" t="s">
        <v>153</v>
      </c>
      <c r="P9" s="45" t="s">
        <v>232</v>
      </c>
      <c r="Q9" s="86" t="s">
        <v>59</v>
      </c>
      <c r="R9" s="116" t="s">
        <v>6</v>
      </c>
      <c r="S9" s="122">
        <v>195675</v>
      </c>
      <c r="T9" s="122">
        <v>134919</v>
      </c>
      <c r="U9" s="122">
        <v>159492</v>
      </c>
      <c r="V9" s="122">
        <v>179616</v>
      </c>
      <c r="W9" s="122">
        <v>174272</v>
      </c>
      <c r="X9" s="122">
        <v>145852</v>
      </c>
      <c r="Y9" s="123">
        <v>76190</v>
      </c>
    </row>
    <row r="10" spans="1:25" x14ac:dyDescent="0.25">
      <c r="A10" s="149"/>
      <c r="B10" s="115"/>
      <c r="C10" s="86"/>
      <c r="D10" s="116" t="s">
        <v>24</v>
      </c>
      <c r="E10" s="111">
        <v>1.0661007416770549</v>
      </c>
      <c r="F10" s="111">
        <v>1.3245507179570046</v>
      </c>
      <c r="G10" s="111">
        <v>2.4039185534553651</v>
      </c>
      <c r="H10" s="111">
        <v>1.8600376729678723</v>
      </c>
      <c r="I10" s="111">
        <v>1.0925747843686273</v>
      </c>
      <c r="J10" s="111">
        <v>1.057510587801255</v>
      </c>
      <c r="K10" s="112">
        <v>1.3412446633110326</v>
      </c>
      <c r="O10" s="149"/>
      <c r="P10" s="115"/>
      <c r="Q10" s="86"/>
      <c r="R10" s="116" t="s">
        <v>24</v>
      </c>
      <c r="S10" s="122">
        <v>6241.7480345760205</v>
      </c>
      <c r="T10" s="122">
        <v>5166.3093824108073</v>
      </c>
      <c r="U10" s="122">
        <v>7690.9472135325395</v>
      </c>
      <c r="V10" s="122">
        <v>6178.9703760581515</v>
      </c>
      <c r="W10" s="122">
        <v>5607.6662892536015</v>
      </c>
      <c r="X10" s="122">
        <v>4970.1794219980848</v>
      </c>
      <c r="Y10" s="123">
        <v>3964.398943750029</v>
      </c>
    </row>
    <row r="11" spans="1:25" x14ac:dyDescent="0.25">
      <c r="A11" s="149"/>
      <c r="B11" s="115"/>
      <c r="C11" s="86" t="s">
        <v>60</v>
      </c>
      <c r="D11" s="116" t="s">
        <v>6</v>
      </c>
      <c r="E11" s="111">
        <v>70.984495136821664</v>
      </c>
      <c r="F11" s="111">
        <v>70.945027746556647</v>
      </c>
      <c r="G11" s="111">
        <v>70.103084580281433</v>
      </c>
      <c r="H11" s="111">
        <v>72.304337961451409</v>
      </c>
      <c r="I11" s="111">
        <v>69.674943534116906</v>
      </c>
      <c r="J11" s="111">
        <v>67.375740528881536</v>
      </c>
      <c r="K11" s="112">
        <v>45.3881966200967</v>
      </c>
      <c r="O11" s="149"/>
      <c r="P11" s="115"/>
      <c r="Q11" s="86" t="s">
        <v>60</v>
      </c>
      <c r="R11" s="116" t="s">
        <v>6</v>
      </c>
      <c r="S11" s="122">
        <v>356734</v>
      </c>
      <c r="T11" s="122">
        <v>362312</v>
      </c>
      <c r="U11" s="122">
        <v>352404</v>
      </c>
      <c r="V11" s="122">
        <v>391977</v>
      </c>
      <c r="W11" s="122">
        <v>387454</v>
      </c>
      <c r="X11" s="122">
        <v>369847</v>
      </c>
      <c r="Y11" s="123">
        <v>217601</v>
      </c>
    </row>
    <row r="12" spans="1:25" x14ac:dyDescent="0.25">
      <c r="A12" s="149"/>
      <c r="B12" s="115"/>
      <c r="C12" s="86"/>
      <c r="D12" s="116" t="s">
        <v>24</v>
      </c>
      <c r="E12" s="111">
        <v>0.95262539532859902</v>
      </c>
      <c r="F12" s="111">
        <v>0.93524451684869037</v>
      </c>
      <c r="G12" s="111">
        <v>1.2944446210403473</v>
      </c>
      <c r="H12" s="111">
        <v>0.90639227901126351</v>
      </c>
      <c r="I12" s="111">
        <v>0.76445338935784468</v>
      </c>
      <c r="J12" s="111">
        <v>0.78992952366846514</v>
      </c>
      <c r="K12" s="112">
        <v>1.014883458555772</v>
      </c>
      <c r="O12" s="149"/>
      <c r="P12" s="115"/>
      <c r="Q12" s="86"/>
      <c r="R12" s="116" t="s">
        <v>24</v>
      </c>
      <c r="S12" s="122">
        <v>10597.968077210471</v>
      </c>
      <c r="T12" s="122">
        <v>10277.046906472213</v>
      </c>
      <c r="U12" s="122">
        <v>14215.126016406613</v>
      </c>
      <c r="V12" s="122">
        <v>10900.899410661479</v>
      </c>
      <c r="W12" s="122">
        <v>8699.8247647932603</v>
      </c>
      <c r="X12" s="122">
        <v>8922.0632538912396</v>
      </c>
      <c r="Y12" s="123">
        <v>7502.3508280405504</v>
      </c>
    </row>
    <row r="13" spans="1:25" x14ac:dyDescent="0.25">
      <c r="A13" s="149"/>
      <c r="B13" s="115"/>
      <c r="C13" s="86" t="s">
        <v>61</v>
      </c>
      <c r="D13" s="116" t="s">
        <v>6</v>
      </c>
      <c r="E13" s="111">
        <v>75.18712041411581</v>
      </c>
      <c r="F13" s="111">
        <v>77.456466960021061</v>
      </c>
      <c r="G13" s="111">
        <v>77.3088534186939</v>
      </c>
      <c r="H13" s="111">
        <v>76.879393023714115</v>
      </c>
      <c r="I13" s="111">
        <v>74.839249955602369</v>
      </c>
      <c r="J13" s="111">
        <v>71.317664605290403</v>
      </c>
      <c r="K13" s="112">
        <v>61.814705127906166</v>
      </c>
      <c r="O13" s="149"/>
      <c r="P13" s="115"/>
      <c r="Q13" s="86" t="s">
        <v>61</v>
      </c>
      <c r="R13" s="116" t="s">
        <v>6</v>
      </c>
      <c r="S13" s="122">
        <v>432550</v>
      </c>
      <c r="T13" s="122">
        <v>411898</v>
      </c>
      <c r="U13" s="122">
        <v>479645</v>
      </c>
      <c r="V13" s="122">
        <v>468134</v>
      </c>
      <c r="W13" s="122">
        <v>488841</v>
      </c>
      <c r="X13" s="122">
        <v>503042</v>
      </c>
      <c r="Y13" s="123">
        <v>397620</v>
      </c>
    </row>
    <row r="14" spans="1:25" x14ac:dyDescent="0.25">
      <c r="A14" s="149"/>
      <c r="B14" s="115"/>
      <c r="C14" s="86"/>
      <c r="D14" s="116" t="s">
        <v>24</v>
      </c>
      <c r="E14" s="111">
        <v>0.76962452518099544</v>
      </c>
      <c r="F14" s="111">
        <v>0.78579253680899319</v>
      </c>
      <c r="G14" s="111">
        <v>0.98231688154789465</v>
      </c>
      <c r="H14" s="111">
        <v>0.90761139345462338</v>
      </c>
      <c r="I14" s="111">
        <v>0.6397330675624705</v>
      </c>
      <c r="J14" s="111">
        <v>0.66285344756830011</v>
      </c>
      <c r="K14" s="112">
        <v>0.86760205098865784</v>
      </c>
      <c r="O14" s="149"/>
      <c r="P14" s="115"/>
      <c r="Q14" s="86"/>
      <c r="R14" s="116" t="s">
        <v>24</v>
      </c>
      <c r="S14" s="122">
        <v>11284.424024453963</v>
      </c>
      <c r="T14" s="122">
        <v>11338.25027398913</v>
      </c>
      <c r="U14" s="122">
        <v>19819.850078742973</v>
      </c>
      <c r="V14" s="122">
        <v>14511.432850704061</v>
      </c>
      <c r="W14" s="122">
        <v>10897.848218199608</v>
      </c>
      <c r="X14" s="122">
        <v>12046.831682568789</v>
      </c>
      <c r="Y14" s="123">
        <v>10458.238846528602</v>
      </c>
    </row>
    <row r="15" spans="1:25" x14ac:dyDescent="0.25">
      <c r="A15" s="149"/>
      <c r="B15" s="115"/>
      <c r="C15" s="86" t="s">
        <v>62</v>
      </c>
      <c r="D15" s="116" t="s">
        <v>6</v>
      </c>
      <c r="E15" s="111">
        <v>79.127724894525201</v>
      </c>
      <c r="F15" s="111">
        <v>77.932467982375414</v>
      </c>
      <c r="G15" s="111">
        <v>79.319048275902546</v>
      </c>
      <c r="H15" s="111">
        <v>78.478852551086533</v>
      </c>
      <c r="I15" s="111">
        <v>78.363516735679312</v>
      </c>
      <c r="J15" s="111">
        <v>76.621062357810061</v>
      </c>
      <c r="K15" s="112">
        <v>68.181930547295224</v>
      </c>
      <c r="O15" s="149"/>
      <c r="P15" s="115"/>
      <c r="Q15" s="86" t="s">
        <v>62</v>
      </c>
      <c r="R15" s="116" t="s">
        <v>6</v>
      </c>
      <c r="S15" s="122">
        <v>512390</v>
      </c>
      <c r="T15" s="122">
        <v>503909</v>
      </c>
      <c r="U15" s="122">
        <v>540526</v>
      </c>
      <c r="V15" s="122">
        <v>581296</v>
      </c>
      <c r="W15" s="122">
        <v>576453</v>
      </c>
      <c r="X15" s="122">
        <v>592077</v>
      </c>
      <c r="Y15" s="123">
        <v>468881</v>
      </c>
    </row>
    <row r="16" spans="1:25" x14ac:dyDescent="0.25">
      <c r="A16" s="149"/>
      <c r="B16" s="115"/>
      <c r="C16" s="86"/>
      <c r="D16" s="116" t="s">
        <v>24</v>
      </c>
      <c r="E16" s="111">
        <v>0.69817060964950406</v>
      </c>
      <c r="F16" s="111">
        <v>0.84005430992345265</v>
      </c>
      <c r="G16" s="111">
        <v>1.0331992683267925</v>
      </c>
      <c r="H16" s="111">
        <v>1.0249563516445954</v>
      </c>
      <c r="I16" s="111">
        <v>0.68463879644007897</v>
      </c>
      <c r="J16" s="111">
        <v>0.64067762017525287</v>
      </c>
      <c r="K16" s="112">
        <v>0.83526002032850466</v>
      </c>
      <c r="O16" s="149"/>
      <c r="P16" s="115"/>
      <c r="Q16" s="86"/>
      <c r="R16" s="116" t="s">
        <v>24</v>
      </c>
      <c r="S16" s="122">
        <v>12438.475963187286</v>
      </c>
      <c r="T16" s="122">
        <v>14365.160021421105</v>
      </c>
      <c r="U16" s="122">
        <v>23008.322918257745</v>
      </c>
      <c r="V16" s="122">
        <v>26175.615150600901</v>
      </c>
      <c r="W16" s="122">
        <v>12190.400394040675</v>
      </c>
      <c r="X16" s="122">
        <v>14336.065373893771</v>
      </c>
      <c r="Y16" s="123">
        <v>12557.846801700742</v>
      </c>
    </row>
    <row r="17" spans="1:25" x14ac:dyDescent="0.25">
      <c r="A17" s="149"/>
      <c r="B17" s="115"/>
      <c r="C17" s="86" t="s">
        <v>63</v>
      </c>
      <c r="D17" s="116" t="s">
        <v>6</v>
      </c>
      <c r="E17" s="111">
        <v>77.362372490063507</v>
      </c>
      <c r="F17" s="111">
        <v>79.297360383252482</v>
      </c>
      <c r="G17" s="111">
        <v>81.078575384689472</v>
      </c>
      <c r="H17" s="111">
        <v>79.816837849969588</v>
      </c>
      <c r="I17" s="111">
        <v>79.281192530543407</v>
      </c>
      <c r="J17" s="111">
        <v>76.335955087678244</v>
      </c>
      <c r="K17" s="112">
        <v>71.539659857571209</v>
      </c>
      <c r="O17" s="149"/>
      <c r="P17" s="115"/>
      <c r="Q17" s="86" t="s">
        <v>63</v>
      </c>
      <c r="R17" s="116" t="s">
        <v>6</v>
      </c>
      <c r="S17" s="122">
        <v>501982</v>
      </c>
      <c r="T17" s="122">
        <v>525211</v>
      </c>
      <c r="U17" s="122">
        <v>606051</v>
      </c>
      <c r="V17" s="122">
        <v>601016</v>
      </c>
      <c r="W17" s="122">
        <v>623809</v>
      </c>
      <c r="X17" s="122">
        <v>626293</v>
      </c>
      <c r="Y17" s="123">
        <v>610777</v>
      </c>
    </row>
    <row r="18" spans="1:25" x14ac:dyDescent="0.25">
      <c r="A18" s="149"/>
      <c r="B18" s="115"/>
      <c r="C18" s="86"/>
      <c r="D18" s="116" t="s">
        <v>24</v>
      </c>
      <c r="E18" s="111">
        <v>0.70879814907900618</v>
      </c>
      <c r="F18" s="111">
        <v>0.73029044296580914</v>
      </c>
      <c r="G18" s="111">
        <v>1.1631727173658795</v>
      </c>
      <c r="H18" s="111">
        <v>0.70235582346953751</v>
      </c>
      <c r="I18" s="111">
        <v>0.60503651137644654</v>
      </c>
      <c r="J18" s="111">
        <v>0.66889646940773284</v>
      </c>
      <c r="K18" s="112">
        <v>0.73728439844606963</v>
      </c>
      <c r="O18" s="149"/>
      <c r="P18" s="115"/>
      <c r="Q18" s="86"/>
      <c r="R18" s="116" t="s">
        <v>24</v>
      </c>
      <c r="S18" s="122">
        <v>13348.858075464861</v>
      </c>
      <c r="T18" s="122">
        <v>14413.088957034484</v>
      </c>
      <c r="U18" s="122">
        <v>35718.669151999893</v>
      </c>
      <c r="V18" s="122">
        <v>17036.150358454717</v>
      </c>
      <c r="W18" s="122">
        <v>14089.536901893989</v>
      </c>
      <c r="X18" s="122">
        <v>14372.809684214251</v>
      </c>
      <c r="Y18" s="123">
        <v>13967.255554407202</v>
      </c>
    </row>
    <row r="19" spans="1:25" x14ac:dyDescent="0.25">
      <c r="A19" s="149"/>
      <c r="B19" s="115"/>
      <c r="C19" s="86" t="s">
        <v>64</v>
      </c>
      <c r="D19" s="116" t="s">
        <v>6</v>
      </c>
      <c r="E19" s="111">
        <v>79.082972531762366</v>
      </c>
      <c r="F19" s="111">
        <v>79.669268796085163</v>
      </c>
      <c r="G19" s="111">
        <v>82.136081869967839</v>
      </c>
      <c r="H19" s="111">
        <v>82.443483379467693</v>
      </c>
      <c r="I19" s="111">
        <v>81.544674348870075</v>
      </c>
      <c r="J19" s="111">
        <v>79.395273069598147</v>
      </c>
      <c r="K19" s="112">
        <v>76.646472928618877</v>
      </c>
      <c r="O19" s="149"/>
      <c r="P19" s="115"/>
      <c r="Q19" s="86" t="s">
        <v>64</v>
      </c>
      <c r="R19" s="116" t="s">
        <v>6</v>
      </c>
      <c r="S19" s="122">
        <v>579384</v>
      </c>
      <c r="T19" s="122">
        <v>574374</v>
      </c>
      <c r="U19" s="122">
        <v>627794</v>
      </c>
      <c r="V19" s="122">
        <v>677880</v>
      </c>
      <c r="W19" s="122">
        <v>709773</v>
      </c>
      <c r="X19" s="122">
        <v>732053</v>
      </c>
      <c r="Y19" s="123">
        <v>620700</v>
      </c>
    </row>
    <row r="20" spans="1:25" x14ac:dyDescent="0.25">
      <c r="A20" s="149"/>
      <c r="B20" s="115"/>
      <c r="C20" s="86"/>
      <c r="D20" s="116" t="s">
        <v>24</v>
      </c>
      <c r="E20" s="111">
        <v>0.69854186620684744</v>
      </c>
      <c r="F20" s="111">
        <v>0.78639429366302527</v>
      </c>
      <c r="G20" s="111">
        <v>0.96576056160651291</v>
      </c>
      <c r="H20" s="111">
        <v>0.79766285061131859</v>
      </c>
      <c r="I20" s="111">
        <v>0.57392234971407741</v>
      </c>
      <c r="J20" s="111">
        <v>0.58721084404084845</v>
      </c>
      <c r="K20" s="112">
        <v>1.8161780308972677</v>
      </c>
      <c r="O20" s="149"/>
      <c r="P20" s="115"/>
      <c r="Q20" s="86"/>
      <c r="R20" s="116" t="s">
        <v>24</v>
      </c>
      <c r="S20" s="122">
        <v>15447.563761376108</v>
      </c>
      <c r="T20" s="122">
        <v>15521.887355875406</v>
      </c>
      <c r="U20" s="122">
        <v>30820.269632831725</v>
      </c>
      <c r="V20" s="122">
        <v>30559.967337815593</v>
      </c>
      <c r="W20" s="122">
        <v>17769.00946590758</v>
      </c>
      <c r="X20" s="122">
        <v>19193.407226262436</v>
      </c>
      <c r="Y20" s="123">
        <v>58752.882871505113</v>
      </c>
    </row>
    <row r="21" spans="1:25" x14ac:dyDescent="0.25">
      <c r="C21" s="86" t="s">
        <v>65</v>
      </c>
      <c r="D21" s="116" t="s">
        <v>6</v>
      </c>
      <c r="E21" s="111">
        <v>79.579667783930887</v>
      </c>
      <c r="F21" s="111">
        <v>79.395387673141542</v>
      </c>
      <c r="G21" s="111">
        <v>81.636623358955177</v>
      </c>
      <c r="H21" s="111">
        <v>83.021876277954163</v>
      </c>
      <c r="I21" s="111">
        <v>81.994535882074231</v>
      </c>
      <c r="J21" s="111">
        <v>80.450717742796414</v>
      </c>
      <c r="K21" s="112">
        <v>77.391663282063959</v>
      </c>
      <c r="O21" s="110"/>
      <c r="Q21" s="86" t="s">
        <v>65</v>
      </c>
      <c r="R21" s="116" t="s">
        <v>6</v>
      </c>
      <c r="S21" s="122">
        <v>612317</v>
      </c>
      <c r="T21" s="122">
        <v>619970</v>
      </c>
      <c r="U21" s="122">
        <v>660077</v>
      </c>
      <c r="V21" s="122">
        <v>722732</v>
      </c>
      <c r="W21" s="122">
        <v>740696</v>
      </c>
      <c r="X21" s="122">
        <v>761137</v>
      </c>
      <c r="Y21" s="123">
        <v>701218</v>
      </c>
    </row>
    <row r="22" spans="1:25" x14ac:dyDescent="0.25">
      <c r="A22" s="149"/>
      <c r="B22" s="115"/>
      <c r="C22" s="86"/>
      <c r="D22" s="116" t="s">
        <v>24</v>
      </c>
      <c r="E22" s="111">
        <v>0.68979141198529204</v>
      </c>
      <c r="F22" s="111">
        <v>0.7979700814206323</v>
      </c>
      <c r="G22" s="111">
        <v>0.924755359806257</v>
      </c>
      <c r="H22" s="111">
        <v>0.85470739476022695</v>
      </c>
      <c r="I22" s="111">
        <v>0.52533980581959583</v>
      </c>
      <c r="J22" s="111">
        <v>0.69700648823609102</v>
      </c>
      <c r="K22" s="112">
        <v>0.67641963054518517</v>
      </c>
      <c r="O22" s="149"/>
      <c r="P22" s="115"/>
      <c r="Q22" s="86"/>
      <c r="R22" s="116" t="s">
        <v>24</v>
      </c>
      <c r="S22" s="122">
        <v>16448.423656643095</v>
      </c>
      <c r="T22" s="122">
        <v>17467.558994257422</v>
      </c>
      <c r="U22" s="122">
        <v>29837.786582268865</v>
      </c>
      <c r="V22" s="122">
        <v>31524.501072431114</v>
      </c>
      <c r="W22" s="122">
        <v>17753.650193019184</v>
      </c>
      <c r="X22" s="122">
        <v>22406.397176524344</v>
      </c>
      <c r="Y22" s="123">
        <v>18320.844741708854</v>
      </c>
    </row>
    <row r="23" spans="1:25" x14ac:dyDescent="0.25">
      <c r="A23" s="149"/>
      <c r="B23" s="115"/>
      <c r="C23" s="88" t="s">
        <v>66</v>
      </c>
      <c r="D23" s="116" t="s">
        <v>6</v>
      </c>
      <c r="E23" s="111">
        <v>79.475843144220363</v>
      </c>
      <c r="F23" s="111">
        <v>79.322165240404914</v>
      </c>
      <c r="G23" s="111">
        <v>82.72993273204429</v>
      </c>
      <c r="H23" s="111">
        <v>81.017366842582476</v>
      </c>
      <c r="I23" s="111">
        <v>81.055874894973016</v>
      </c>
      <c r="J23" s="111">
        <v>81.01659222172627</v>
      </c>
      <c r="K23" s="112">
        <v>77.668320311139254</v>
      </c>
      <c r="O23" s="149"/>
      <c r="P23" s="115"/>
      <c r="Q23" s="88" t="s">
        <v>66</v>
      </c>
      <c r="R23" s="116" t="s">
        <v>6</v>
      </c>
      <c r="S23" s="122">
        <v>617482</v>
      </c>
      <c r="T23" s="122">
        <v>616219</v>
      </c>
      <c r="U23" s="122">
        <v>685645</v>
      </c>
      <c r="V23" s="122">
        <v>696960</v>
      </c>
      <c r="W23" s="122">
        <v>753433</v>
      </c>
      <c r="X23" s="122">
        <v>778661</v>
      </c>
      <c r="Y23" s="123">
        <v>758063</v>
      </c>
    </row>
    <row r="24" spans="1:25" x14ac:dyDescent="0.25">
      <c r="A24" s="149"/>
      <c r="B24" s="115"/>
      <c r="C24" s="88"/>
      <c r="D24" s="116" t="s">
        <v>24</v>
      </c>
      <c r="E24" s="111">
        <v>0.81787917642230956</v>
      </c>
      <c r="F24" s="111">
        <v>0.82754025862326108</v>
      </c>
      <c r="G24" s="111">
        <v>0.81524295532813451</v>
      </c>
      <c r="H24" s="111">
        <v>0.75664581468473224</v>
      </c>
      <c r="I24" s="111">
        <v>0.61478808153345643</v>
      </c>
      <c r="J24" s="111">
        <v>0.56850948825420355</v>
      </c>
      <c r="K24" s="112">
        <v>0.66249889608004753</v>
      </c>
      <c r="O24" s="149"/>
      <c r="P24" s="115"/>
      <c r="Q24" s="88"/>
      <c r="R24" s="116" t="s">
        <v>24</v>
      </c>
      <c r="S24" s="122">
        <v>17757.422452074519</v>
      </c>
      <c r="T24" s="122">
        <v>20282.24637322237</v>
      </c>
      <c r="U24" s="122">
        <v>32874.610205592544</v>
      </c>
      <c r="V24" s="122">
        <v>24186.968584545164</v>
      </c>
      <c r="W24" s="122">
        <v>19731.361935355897</v>
      </c>
      <c r="X24" s="122">
        <v>20275.021999390538</v>
      </c>
      <c r="Y24" s="123">
        <v>19050.332851113133</v>
      </c>
    </row>
    <row r="25" spans="1:25" x14ac:dyDescent="0.25">
      <c r="C25" s="88" t="s">
        <v>67</v>
      </c>
      <c r="D25" s="116" t="s">
        <v>6</v>
      </c>
      <c r="E25" s="111">
        <v>77.435742937088676</v>
      </c>
      <c r="F25" s="111">
        <v>77.085915530712569</v>
      </c>
      <c r="G25" s="111">
        <v>78.437617321060969</v>
      </c>
      <c r="H25" s="111">
        <v>80.883944363862881</v>
      </c>
      <c r="I25" s="111">
        <v>80.504197828017993</v>
      </c>
      <c r="J25" s="111">
        <v>79.978551446767625</v>
      </c>
      <c r="K25" s="112">
        <v>80.390114830478964</v>
      </c>
      <c r="O25" s="149"/>
      <c r="Q25" s="88" t="s">
        <v>67</v>
      </c>
      <c r="R25" s="116" t="s">
        <v>6</v>
      </c>
      <c r="S25" s="122">
        <v>580885</v>
      </c>
      <c r="T25" s="122">
        <v>603898</v>
      </c>
      <c r="U25" s="122">
        <v>622608</v>
      </c>
      <c r="V25" s="122">
        <v>711549</v>
      </c>
      <c r="W25" s="122">
        <v>702379</v>
      </c>
      <c r="X25" s="122">
        <v>752483</v>
      </c>
      <c r="Y25" s="123">
        <v>796617</v>
      </c>
    </row>
    <row r="26" spans="1:25" x14ac:dyDescent="0.25">
      <c r="A26" s="108"/>
      <c r="B26" s="45"/>
      <c r="C26" s="88"/>
      <c r="D26" s="116" t="s">
        <v>24</v>
      </c>
      <c r="E26" s="111">
        <v>0.83503084173733222</v>
      </c>
      <c r="F26" s="111">
        <v>0.92677897969764778</v>
      </c>
      <c r="G26" s="111">
        <v>1.1977135766656515</v>
      </c>
      <c r="H26" s="111">
        <v>0.86786212569209242</v>
      </c>
      <c r="I26" s="111">
        <v>0.58979597954479956</v>
      </c>
      <c r="J26" s="111">
        <v>0.9349022759980069</v>
      </c>
      <c r="K26" s="112">
        <v>0.66143098522055888</v>
      </c>
      <c r="O26" s="108"/>
      <c r="P26" s="45"/>
      <c r="Q26" s="88"/>
      <c r="R26" s="116" t="s">
        <v>24</v>
      </c>
      <c r="S26" s="122">
        <v>19344.022838040451</v>
      </c>
      <c r="T26" s="122">
        <v>22113.130637655529</v>
      </c>
      <c r="U26" s="122">
        <v>31714.991359219912</v>
      </c>
      <c r="V26" s="122">
        <v>24042.555721903856</v>
      </c>
      <c r="W26" s="122">
        <v>18618.336054953277</v>
      </c>
      <c r="X26" s="122">
        <v>36025.779635274383</v>
      </c>
      <c r="Y26" s="123">
        <v>23945.859251130267</v>
      </c>
    </row>
    <row r="27" spans="1:25" x14ac:dyDescent="0.25">
      <c r="A27" s="109"/>
      <c r="C27" s="88" t="s">
        <v>68</v>
      </c>
      <c r="D27" s="116" t="s">
        <v>6</v>
      </c>
      <c r="E27" s="111">
        <v>74.771960396468259</v>
      </c>
      <c r="F27" s="111">
        <v>75.728275691087148</v>
      </c>
      <c r="G27" s="111">
        <v>74.725542784802528</v>
      </c>
      <c r="H27" s="111">
        <v>77.060054567804997</v>
      </c>
      <c r="I27" s="111">
        <v>78.111788435058784</v>
      </c>
      <c r="J27" s="111">
        <v>76.626357009150723</v>
      </c>
      <c r="K27" s="112">
        <v>79.277291221295087</v>
      </c>
      <c r="O27" s="109"/>
      <c r="Q27" s="88" t="s">
        <v>68</v>
      </c>
      <c r="R27" s="116" t="s">
        <v>6</v>
      </c>
      <c r="S27" s="122">
        <v>552659</v>
      </c>
      <c r="T27" s="122">
        <v>580355</v>
      </c>
      <c r="U27" s="122">
        <v>597353</v>
      </c>
      <c r="V27" s="122">
        <v>642546</v>
      </c>
      <c r="W27" s="122">
        <v>677337</v>
      </c>
      <c r="X27" s="122">
        <v>690169</v>
      </c>
      <c r="Y27" s="123">
        <v>793224</v>
      </c>
    </row>
    <row r="28" spans="1:25" x14ac:dyDescent="0.25">
      <c r="A28" s="109"/>
      <c r="C28" s="45"/>
      <c r="D28" s="116" t="s">
        <v>24</v>
      </c>
      <c r="E28" s="111">
        <v>1.0250160677437288</v>
      </c>
      <c r="F28" s="111">
        <v>1.2690293110978907</v>
      </c>
      <c r="G28" s="111">
        <v>2.1590126099045448</v>
      </c>
      <c r="H28" s="111">
        <v>1.5235820920349603</v>
      </c>
      <c r="I28" s="111">
        <v>0.72175280631866812</v>
      </c>
      <c r="J28" s="111">
        <v>0.83130357222054929</v>
      </c>
      <c r="K28" s="112">
        <v>0.75771093677586432</v>
      </c>
      <c r="O28" s="109"/>
      <c r="Q28" s="45"/>
      <c r="R28" s="116" t="s">
        <v>24</v>
      </c>
      <c r="S28" s="122">
        <v>26859.56178012587</v>
      </c>
      <c r="T28" s="122">
        <v>28116.443173459531</v>
      </c>
      <c r="U28" s="122">
        <v>36458.686151939124</v>
      </c>
      <c r="V28" s="122">
        <v>31252.932579296019</v>
      </c>
      <c r="W28" s="122">
        <v>29556.328963296117</v>
      </c>
      <c r="X28" s="122">
        <v>28094.341256550972</v>
      </c>
      <c r="Y28" s="123">
        <v>27370.287969090445</v>
      </c>
    </row>
    <row r="29" spans="1:25" x14ac:dyDescent="0.25">
      <c r="A29" s="109"/>
      <c r="C29" s="45"/>
      <c r="D29" s="116"/>
      <c r="E29" s="111"/>
      <c r="F29" s="111"/>
      <c r="G29" s="111"/>
      <c r="H29" s="111"/>
      <c r="I29" s="111"/>
      <c r="J29" s="111"/>
      <c r="K29" s="112"/>
      <c r="O29" s="109"/>
      <c r="Q29" s="45"/>
      <c r="R29" s="116"/>
      <c r="S29" s="122"/>
      <c r="T29" s="122"/>
      <c r="U29" s="122"/>
      <c r="V29" s="122"/>
      <c r="W29" s="122"/>
      <c r="X29" s="122"/>
      <c r="Y29" s="123"/>
    </row>
    <row r="30" spans="1:25" x14ac:dyDescent="0.25">
      <c r="A30" s="109"/>
      <c r="B30" s="45" t="s">
        <v>233</v>
      </c>
      <c r="C30" s="86" t="s">
        <v>59</v>
      </c>
      <c r="D30" s="116" t="s">
        <v>6</v>
      </c>
      <c r="E30" s="111">
        <v>42.412283025198214</v>
      </c>
      <c r="F30" s="111">
        <v>48.055533096940366</v>
      </c>
      <c r="G30" s="111">
        <v>49.929206706997391</v>
      </c>
      <c r="H30" s="111">
        <v>43.633259690700946</v>
      </c>
      <c r="I30" s="111">
        <v>44.961406788867976</v>
      </c>
      <c r="J30" s="111">
        <v>52.042245648185293</v>
      </c>
      <c r="K30" s="112">
        <v>70.429565001397208</v>
      </c>
      <c r="O30" s="109"/>
      <c r="P30" s="45" t="s">
        <v>233</v>
      </c>
      <c r="Q30" s="86" t="s">
        <v>59</v>
      </c>
      <c r="R30" s="116" t="s">
        <v>6</v>
      </c>
      <c r="S30" s="122">
        <v>144111</v>
      </c>
      <c r="T30" s="122">
        <v>124818</v>
      </c>
      <c r="U30" s="122">
        <v>159041</v>
      </c>
      <c r="V30" s="122">
        <v>139040</v>
      </c>
      <c r="W30" s="122">
        <v>142364</v>
      </c>
      <c r="X30" s="122">
        <v>158274</v>
      </c>
      <c r="Y30" s="123">
        <v>181466</v>
      </c>
    </row>
    <row r="31" spans="1:25" x14ac:dyDescent="0.25">
      <c r="A31" s="109"/>
      <c r="B31" s="45"/>
      <c r="C31" s="86"/>
      <c r="D31" s="116" t="s">
        <v>24</v>
      </c>
      <c r="E31" s="111">
        <v>1.0661007416770549</v>
      </c>
      <c r="F31" s="111">
        <v>1.3245507179570046</v>
      </c>
      <c r="G31" s="111">
        <v>2.4039185534553651</v>
      </c>
      <c r="H31" s="111">
        <v>1.8600376729678723</v>
      </c>
      <c r="I31" s="111">
        <v>1.0925747843686273</v>
      </c>
      <c r="J31" s="111">
        <v>1.057510587801255</v>
      </c>
      <c r="K31" s="112">
        <v>1.3412446633110326</v>
      </c>
      <c r="O31" s="109"/>
      <c r="P31" s="45"/>
      <c r="Q31" s="86"/>
      <c r="R31" s="116" t="s">
        <v>24</v>
      </c>
      <c r="S31" s="122">
        <v>5554.6816750326207</v>
      </c>
      <c r="T31" s="122">
        <v>6086.8507128076553</v>
      </c>
      <c r="U31" s="122">
        <v>14892.423115748788</v>
      </c>
      <c r="V31" s="122">
        <v>10017.123065411482</v>
      </c>
      <c r="W31" s="122">
        <v>5224.458423910447</v>
      </c>
      <c r="X31" s="122">
        <v>6043.1181177669769</v>
      </c>
      <c r="Y31" s="123">
        <v>7840.3100825002502</v>
      </c>
    </row>
    <row r="32" spans="1:25" x14ac:dyDescent="0.25">
      <c r="A32" s="109"/>
      <c r="B32" s="45"/>
      <c r="C32" s="86" t="s">
        <v>60</v>
      </c>
      <c r="D32" s="116" t="s">
        <v>6</v>
      </c>
      <c r="E32" s="111">
        <v>29.015504863178336</v>
      </c>
      <c r="F32" s="111">
        <v>29.054972253443356</v>
      </c>
      <c r="G32" s="111">
        <v>29.896915419718557</v>
      </c>
      <c r="H32" s="111">
        <v>27.695662038548591</v>
      </c>
      <c r="I32" s="111">
        <v>30.325056465883097</v>
      </c>
      <c r="J32" s="111">
        <v>32.624259471118464</v>
      </c>
      <c r="K32" s="112">
        <v>54.6118033799033</v>
      </c>
      <c r="O32" s="109"/>
      <c r="P32" s="45"/>
      <c r="Q32" s="86" t="s">
        <v>60</v>
      </c>
      <c r="R32" s="116" t="s">
        <v>6</v>
      </c>
      <c r="S32" s="122">
        <v>145818</v>
      </c>
      <c r="T32" s="122">
        <v>148382</v>
      </c>
      <c r="U32" s="122">
        <v>150290</v>
      </c>
      <c r="V32" s="122">
        <v>150144</v>
      </c>
      <c r="W32" s="122">
        <v>168634</v>
      </c>
      <c r="X32" s="122">
        <v>179085</v>
      </c>
      <c r="Y32" s="123">
        <v>261821</v>
      </c>
    </row>
    <row r="33" spans="1:25" x14ac:dyDescent="0.25">
      <c r="A33" s="109"/>
      <c r="B33" s="45"/>
      <c r="C33" s="86"/>
      <c r="D33" s="116" t="s">
        <v>24</v>
      </c>
      <c r="E33" s="111">
        <v>0.95262539532859902</v>
      </c>
      <c r="F33" s="111">
        <v>0.93524451684869037</v>
      </c>
      <c r="G33" s="111">
        <v>1.2944446210403473</v>
      </c>
      <c r="H33" s="111">
        <v>0.90639227901126351</v>
      </c>
      <c r="I33" s="111">
        <v>0.76445338935784468</v>
      </c>
      <c r="J33" s="111">
        <v>0.78992952366846514</v>
      </c>
      <c r="K33" s="112">
        <v>1.014883458555772</v>
      </c>
      <c r="O33" s="109"/>
      <c r="P33" s="45"/>
      <c r="Q33" s="86"/>
      <c r="R33" s="116" t="s">
        <v>24</v>
      </c>
      <c r="S33" s="122">
        <v>6336.0075194205692</v>
      </c>
      <c r="T33" s="122">
        <v>6179.4134917267365</v>
      </c>
      <c r="U33" s="122">
        <v>9174.118256384083</v>
      </c>
      <c r="V33" s="122">
        <v>6357.5996550116042</v>
      </c>
      <c r="W33" s="122">
        <v>5839.155189301383</v>
      </c>
      <c r="X33" s="122">
        <v>6128.1738805882451</v>
      </c>
      <c r="Y33" s="123">
        <v>8388.2172820450414</v>
      </c>
    </row>
    <row r="34" spans="1:25" x14ac:dyDescent="0.25">
      <c r="A34" s="109"/>
      <c r="B34" s="45"/>
      <c r="C34" s="86" t="s">
        <v>61</v>
      </c>
      <c r="D34" s="116" t="s">
        <v>6</v>
      </c>
      <c r="E34" s="111">
        <v>24.812879585884183</v>
      </c>
      <c r="F34" s="111">
        <v>22.543533039978939</v>
      </c>
      <c r="G34" s="111">
        <v>22.6911465813061</v>
      </c>
      <c r="H34" s="111">
        <v>23.120606976285885</v>
      </c>
      <c r="I34" s="111">
        <v>25.160750044397634</v>
      </c>
      <c r="J34" s="111">
        <v>28.682335394709607</v>
      </c>
      <c r="K34" s="112">
        <v>38.185294872093841</v>
      </c>
      <c r="O34" s="109"/>
      <c r="P34" s="45"/>
      <c r="Q34" s="86" t="s">
        <v>61</v>
      </c>
      <c r="R34" s="116" t="s">
        <v>6</v>
      </c>
      <c r="S34" s="122">
        <v>142748</v>
      </c>
      <c r="T34" s="122">
        <v>119882</v>
      </c>
      <c r="U34" s="122">
        <v>140782</v>
      </c>
      <c r="V34" s="122">
        <v>140786</v>
      </c>
      <c r="W34" s="122">
        <v>164347</v>
      </c>
      <c r="X34" s="122">
        <v>202312</v>
      </c>
      <c r="Y34" s="123">
        <v>245625</v>
      </c>
    </row>
    <row r="35" spans="1:25" x14ac:dyDescent="0.25">
      <c r="A35" s="109"/>
      <c r="B35" s="45"/>
      <c r="C35" s="86"/>
      <c r="D35" s="116" t="s">
        <v>24</v>
      </c>
      <c r="E35" s="111">
        <v>0.76962452518099544</v>
      </c>
      <c r="F35" s="111">
        <v>0.78579253680899319</v>
      </c>
      <c r="G35" s="111">
        <v>0.98231688154789465</v>
      </c>
      <c r="H35" s="111">
        <v>0.90761139345462338</v>
      </c>
      <c r="I35" s="111">
        <v>0.6397330675624705</v>
      </c>
      <c r="J35" s="111">
        <v>0.66285344756830011</v>
      </c>
      <c r="K35" s="112">
        <v>0.86760205098865784</v>
      </c>
      <c r="O35" s="109"/>
      <c r="P35" s="45"/>
      <c r="Q35" s="86"/>
      <c r="R35" s="116" t="s">
        <v>24</v>
      </c>
      <c r="S35" s="122">
        <v>6397.1474331550589</v>
      </c>
      <c r="T35" s="122">
        <v>5030.705260090619</v>
      </c>
      <c r="U35" s="122">
        <v>7269.9254624448886</v>
      </c>
      <c r="V35" s="122">
        <v>8063.2666184727468</v>
      </c>
      <c r="W35" s="122">
        <v>5621.2739044963273</v>
      </c>
      <c r="X35" s="122">
        <v>6610.7832666630802</v>
      </c>
      <c r="Y35" s="123">
        <v>8026.8039364054357</v>
      </c>
    </row>
    <row r="36" spans="1:25" x14ac:dyDescent="0.25">
      <c r="A36" s="109"/>
      <c r="B36" s="45"/>
      <c r="C36" s="86" t="s">
        <v>62</v>
      </c>
      <c r="D36" s="116" t="s">
        <v>6</v>
      </c>
      <c r="E36" s="111">
        <v>20.872275105474806</v>
      </c>
      <c r="F36" s="111">
        <v>22.067532017624579</v>
      </c>
      <c r="G36" s="111">
        <v>20.680951724097447</v>
      </c>
      <c r="H36" s="111">
        <v>21.521147448913467</v>
      </c>
      <c r="I36" s="111">
        <v>21.636483264320692</v>
      </c>
      <c r="J36" s="111">
        <v>23.378937642189939</v>
      </c>
      <c r="K36" s="112">
        <v>31.818069452704776</v>
      </c>
      <c r="O36" s="109"/>
      <c r="P36" s="45"/>
      <c r="Q36" s="86" t="s">
        <v>62</v>
      </c>
      <c r="R36" s="116" t="s">
        <v>6</v>
      </c>
      <c r="S36" s="122">
        <v>135158</v>
      </c>
      <c r="T36" s="122">
        <v>142688</v>
      </c>
      <c r="U36" s="122">
        <v>140932</v>
      </c>
      <c r="V36" s="122">
        <v>159408</v>
      </c>
      <c r="W36" s="122">
        <v>159161</v>
      </c>
      <c r="X36" s="122">
        <v>180657</v>
      </c>
      <c r="Y36" s="123">
        <v>218810</v>
      </c>
    </row>
    <row r="37" spans="1:25" x14ac:dyDescent="0.25">
      <c r="A37" s="109"/>
      <c r="B37" s="45"/>
      <c r="C37" s="86"/>
      <c r="D37" s="116" t="s">
        <v>24</v>
      </c>
      <c r="E37" s="111">
        <v>0.69817060964950406</v>
      </c>
      <c r="F37" s="111">
        <v>0.84005430992345265</v>
      </c>
      <c r="G37" s="111">
        <v>1.0331992683267925</v>
      </c>
      <c r="H37" s="111">
        <v>1.0249563516445954</v>
      </c>
      <c r="I37" s="111">
        <v>0.68463879644007897</v>
      </c>
      <c r="J37" s="111">
        <v>0.64067762017525287</v>
      </c>
      <c r="K37" s="112">
        <v>0.83526002032850466</v>
      </c>
      <c r="O37" s="109"/>
      <c r="P37" s="45"/>
      <c r="Q37" s="86"/>
      <c r="R37" s="116" t="s">
        <v>24</v>
      </c>
      <c r="S37" s="122">
        <v>5446.9683621115964</v>
      </c>
      <c r="T37" s="122">
        <v>6483.5801524491244</v>
      </c>
      <c r="U37" s="122">
        <v>10358.149983641106</v>
      </c>
      <c r="V37" s="122">
        <v>10473.69018048541</v>
      </c>
      <c r="W37" s="122">
        <v>6366.1444448228958</v>
      </c>
      <c r="X37" s="122">
        <v>6396.7121720061077</v>
      </c>
      <c r="Y37" s="123">
        <v>7355.3301624992546</v>
      </c>
    </row>
    <row r="38" spans="1:25" x14ac:dyDescent="0.25">
      <c r="A38" s="109"/>
      <c r="C38" s="86" t="s">
        <v>63</v>
      </c>
      <c r="D38" s="116" t="s">
        <v>6</v>
      </c>
      <c r="E38" s="111">
        <v>22.63762750993649</v>
      </c>
      <c r="F38" s="111">
        <v>20.702639616747518</v>
      </c>
      <c r="G38" s="111">
        <v>18.921424615310521</v>
      </c>
      <c r="H38" s="111">
        <v>20.183162150030412</v>
      </c>
      <c r="I38" s="111">
        <v>20.718807469456593</v>
      </c>
      <c r="J38" s="111">
        <v>23.664044912321756</v>
      </c>
      <c r="K38" s="112">
        <v>28.460340142428787</v>
      </c>
      <c r="O38" s="109"/>
      <c r="Q38" s="86" t="s">
        <v>63</v>
      </c>
      <c r="R38" s="116" t="s">
        <v>6</v>
      </c>
      <c r="S38" s="122">
        <v>146889</v>
      </c>
      <c r="T38" s="122">
        <v>137120</v>
      </c>
      <c r="U38" s="122">
        <v>141435</v>
      </c>
      <c r="V38" s="122">
        <v>151978</v>
      </c>
      <c r="W38" s="122">
        <v>163022</v>
      </c>
      <c r="X38" s="122">
        <v>194150</v>
      </c>
      <c r="Y38" s="123">
        <v>242983</v>
      </c>
    </row>
    <row r="39" spans="1:25" x14ac:dyDescent="0.25">
      <c r="A39" s="109"/>
      <c r="B39" s="45"/>
      <c r="C39" s="86"/>
      <c r="D39" s="116" t="s">
        <v>24</v>
      </c>
      <c r="E39" s="111">
        <v>0.70879814907900618</v>
      </c>
      <c r="F39" s="111">
        <v>0.73029044296580914</v>
      </c>
      <c r="G39" s="111">
        <v>1.1631727173658795</v>
      </c>
      <c r="H39" s="111">
        <v>0.70235582346953751</v>
      </c>
      <c r="I39" s="111">
        <v>0.60503651137644654</v>
      </c>
      <c r="J39" s="111">
        <v>0.66889646940773284</v>
      </c>
      <c r="K39" s="112">
        <v>0.73728439844606963</v>
      </c>
      <c r="O39" s="109"/>
      <c r="P39" s="45"/>
      <c r="Q39" s="86"/>
      <c r="R39" s="116" t="s">
        <v>24</v>
      </c>
      <c r="S39" s="122">
        <v>5856.189272617763</v>
      </c>
      <c r="T39" s="122">
        <v>5528.6275408415613</v>
      </c>
      <c r="U39" s="122">
        <v>9468.6749949022869</v>
      </c>
      <c r="V39" s="122">
        <v>6637.0848277687346</v>
      </c>
      <c r="W39" s="122">
        <v>5777.0121852643824</v>
      </c>
      <c r="X39" s="122">
        <v>6958.6481849820666</v>
      </c>
      <c r="Y39" s="123">
        <v>8387.6577257983354</v>
      </c>
    </row>
    <row r="40" spans="1:25" x14ac:dyDescent="0.25">
      <c r="A40" s="109"/>
      <c r="B40" s="45"/>
      <c r="C40" s="86" t="s">
        <v>64</v>
      </c>
      <c r="D40" s="116" t="s">
        <v>6</v>
      </c>
      <c r="E40" s="111">
        <v>20.917027468237631</v>
      </c>
      <c r="F40" s="111">
        <v>20.330731203914844</v>
      </c>
      <c r="G40" s="111">
        <v>17.863918130032157</v>
      </c>
      <c r="H40" s="111">
        <v>17.556516620532307</v>
      </c>
      <c r="I40" s="111">
        <v>18.455325651129929</v>
      </c>
      <c r="J40" s="111">
        <v>20.604726930401853</v>
      </c>
      <c r="K40" s="112">
        <v>23.353527071381119</v>
      </c>
      <c r="O40" s="109"/>
      <c r="P40" s="45"/>
      <c r="Q40" s="86" t="s">
        <v>64</v>
      </c>
      <c r="R40" s="116" t="s">
        <v>6</v>
      </c>
      <c r="S40" s="122">
        <v>153244</v>
      </c>
      <c r="T40" s="122">
        <v>146574</v>
      </c>
      <c r="U40" s="122">
        <v>136540</v>
      </c>
      <c r="V40" s="122">
        <v>144356</v>
      </c>
      <c r="W40" s="122">
        <v>160637</v>
      </c>
      <c r="X40" s="122">
        <v>189983</v>
      </c>
      <c r="Y40" s="123">
        <v>189122</v>
      </c>
    </row>
    <row r="41" spans="1:25" x14ac:dyDescent="0.25">
      <c r="A41" s="109"/>
      <c r="B41" s="45"/>
      <c r="C41" s="86"/>
      <c r="D41" s="116" t="s">
        <v>24</v>
      </c>
      <c r="E41" s="111">
        <v>0.69854186620684744</v>
      </c>
      <c r="F41" s="111">
        <v>0.78639429366302527</v>
      </c>
      <c r="G41" s="111">
        <v>0.96576056160651291</v>
      </c>
      <c r="H41" s="111">
        <v>0.79766285061131859</v>
      </c>
      <c r="I41" s="111">
        <v>0.57392234971407741</v>
      </c>
      <c r="J41" s="111">
        <v>0.58721084404084845</v>
      </c>
      <c r="K41" s="112">
        <v>1.8161780308972677</v>
      </c>
      <c r="O41" s="109"/>
      <c r="P41" s="45"/>
      <c r="Q41" s="86"/>
      <c r="R41" s="116" t="s">
        <v>24</v>
      </c>
      <c r="S41" s="122">
        <v>6507.2892913087217</v>
      </c>
      <c r="T41" s="122">
        <v>7068.6379515177669</v>
      </c>
      <c r="U41" s="122">
        <v>7531.5735403227009</v>
      </c>
      <c r="V41" s="122">
        <v>7145.5701998492705</v>
      </c>
      <c r="W41" s="122">
        <v>5916.1886093208441</v>
      </c>
      <c r="X41" s="122">
        <v>6184.7302252176332</v>
      </c>
      <c r="Y41" s="123">
        <v>7863.1476917530863</v>
      </c>
    </row>
    <row r="42" spans="1:25" x14ac:dyDescent="0.25">
      <c r="A42" s="109"/>
      <c r="B42" s="45"/>
      <c r="C42" s="86" t="s">
        <v>65</v>
      </c>
      <c r="D42" s="116" t="s">
        <v>6</v>
      </c>
      <c r="E42" s="111">
        <v>20.420332216069109</v>
      </c>
      <c r="F42" s="111">
        <v>20.604612326858454</v>
      </c>
      <c r="G42" s="111">
        <v>18.363376641044827</v>
      </c>
      <c r="H42" s="111">
        <v>16.978123722045829</v>
      </c>
      <c r="I42" s="111">
        <v>18.005464117925758</v>
      </c>
      <c r="J42" s="111">
        <v>19.549282257203586</v>
      </c>
      <c r="K42" s="112">
        <v>22.608336717936041</v>
      </c>
      <c r="O42" s="109"/>
      <c r="P42" s="45"/>
      <c r="Q42" s="86" t="s">
        <v>65</v>
      </c>
      <c r="R42" s="116" t="s">
        <v>6</v>
      </c>
      <c r="S42" s="122">
        <v>157122</v>
      </c>
      <c r="T42" s="122">
        <v>160894</v>
      </c>
      <c r="U42" s="122">
        <v>148478</v>
      </c>
      <c r="V42" s="122">
        <v>147800</v>
      </c>
      <c r="W42" s="122">
        <v>162652</v>
      </c>
      <c r="X42" s="122">
        <v>184954</v>
      </c>
      <c r="Y42" s="123">
        <v>204846</v>
      </c>
    </row>
    <row r="43" spans="1:25" x14ac:dyDescent="0.25">
      <c r="A43" s="109"/>
      <c r="B43" s="45"/>
      <c r="C43" s="86"/>
      <c r="D43" s="116" t="s">
        <v>24</v>
      </c>
      <c r="E43" s="111">
        <v>0.68979141198529204</v>
      </c>
      <c r="F43" s="111">
        <v>0.7979700814206323</v>
      </c>
      <c r="G43" s="111">
        <v>0.924755359806257</v>
      </c>
      <c r="H43" s="111">
        <v>0.85470739476022695</v>
      </c>
      <c r="I43" s="111">
        <v>0.52533980581959583</v>
      </c>
      <c r="J43" s="111">
        <v>0.69700648823609102</v>
      </c>
      <c r="K43" s="112">
        <v>0.67641963054518517</v>
      </c>
      <c r="O43" s="109"/>
      <c r="P43" s="45"/>
      <c r="Q43" s="86"/>
      <c r="R43" s="116" t="s">
        <v>24</v>
      </c>
      <c r="S43" s="122">
        <v>6731.9016524629233</v>
      </c>
      <c r="T43" s="122">
        <v>7291.2695489120597</v>
      </c>
      <c r="U43" s="122">
        <v>10176.665371245776</v>
      </c>
      <c r="V43" s="122">
        <v>7621.169590613139</v>
      </c>
      <c r="W43" s="122">
        <v>5394.8003996311982</v>
      </c>
      <c r="X43" s="122">
        <v>6347.1835349120411</v>
      </c>
      <c r="Y43" s="123">
        <v>6865.0857564910993</v>
      </c>
    </row>
    <row r="44" spans="1:25" x14ac:dyDescent="0.25">
      <c r="A44" s="109"/>
      <c r="B44" s="45"/>
      <c r="C44" s="88" t="s">
        <v>66</v>
      </c>
      <c r="D44" s="116" t="s">
        <v>6</v>
      </c>
      <c r="E44" s="111">
        <v>20.524156855779637</v>
      </c>
      <c r="F44" s="111">
        <v>20.677834759595086</v>
      </c>
      <c r="G44" s="111">
        <v>17.270067267955717</v>
      </c>
      <c r="H44" s="111">
        <v>18.982633157417524</v>
      </c>
      <c r="I44" s="111">
        <v>18.944125105026988</v>
      </c>
      <c r="J44" s="111">
        <v>18.98340777827373</v>
      </c>
      <c r="K44" s="112">
        <v>22.331679688860749</v>
      </c>
      <c r="O44" s="109"/>
      <c r="P44" s="45"/>
      <c r="Q44" s="88" t="s">
        <v>66</v>
      </c>
      <c r="R44" s="116" t="s">
        <v>6</v>
      </c>
      <c r="S44" s="122">
        <v>159461</v>
      </c>
      <c r="T44" s="122">
        <v>160637</v>
      </c>
      <c r="U44" s="122">
        <v>143130</v>
      </c>
      <c r="V44" s="122">
        <v>163300</v>
      </c>
      <c r="W44" s="122">
        <v>176090</v>
      </c>
      <c r="X44" s="122">
        <v>182452</v>
      </c>
      <c r="Y44" s="123">
        <v>217963</v>
      </c>
    </row>
    <row r="45" spans="1:25" x14ac:dyDescent="0.25">
      <c r="A45" s="109"/>
      <c r="B45" s="45"/>
      <c r="C45" s="88"/>
      <c r="D45" s="116" t="s">
        <v>24</v>
      </c>
      <c r="E45" s="111">
        <v>0.81787917642230956</v>
      </c>
      <c r="F45" s="111">
        <v>0.82754025862326108</v>
      </c>
      <c r="G45" s="111">
        <v>0.81524295532813451</v>
      </c>
      <c r="H45" s="111">
        <v>0.75664581468473224</v>
      </c>
      <c r="I45" s="111">
        <v>0.61478808153345643</v>
      </c>
      <c r="J45" s="111">
        <v>0.56850948825420355</v>
      </c>
      <c r="K45" s="112">
        <v>0.66249889608004753</v>
      </c>
      <c r="O45" s="109"/>
      <c r="P45" s="45"/>
      <c r="Q45" s="88"/>
      <c r="R45" s="116" t="s">
        <v>24</v>
      </c>
      <c r="S45" s="122">
        <v>7619.2161980455321</v>
      </c>
      <c r="T45" s="122">
        <v>8251.3487111582181</v>
      </c>
      <c r="U45" s="122">
        <v>8465.148610978571</v>
      </c>
      <c r="V45" s="122">
        <v>9007.5942136766207</v>
      </c>
      <c r="W45" s="122">
        <v>6662.4533721430844</v>
      </c>
      <c r="X45" s="122">
        <v>5991.0882612927644</v>
      </c>
      <c r="Y45" s="123">
        <v>8078.745739740626</v>
      </c>
    </row>
    <row r="46" spans="1:25" x14ac:dyDescent="0.25">
      <c r="A46" s="109"/>
      <c r="B46" s="45"/>
      <c r="C46" s="88" t="s">
        <v>67</v>
      </c>
      <c r="D46" s="116" t="s">
        <v>6</v>
      </c>
      <c r="E46" s="111">
        <v>22.564257062911334</v>
      </c>
      <c r="F46" s="111">
        <v>22.914084469287435</v>
      </c>
      <c r="G46" s="111">
        <v>21.562382678939027</v>
      </c>
      <c r="H46" s="111">
        <v>19.116055636137116</v>
      </c>
      <c r="I46" s="111">
        <v>19.495802171982003</v>
      </c>
      <c r="J46" s="111">
        <v>20.021448553232375</v>
      </c>
      <c r="K46" s="112">
        <v>19.609885169521029</v>
      </c>
      <c r="O46" s="109"/>
      <c r="P46" s="45"/>
      <c r="Q46" s="88" t="s">
        <v>67</v>
      </c>
      <c r="R46" s="116" t="s">
        <v>6</v>
      </c>
      <c r="S46" s="122">
        <v>169266</v>
      </c>
      <c r="T46" s="122">
        <v>179511</v>
      </c>
      <c r="U46" s="122">
        <v>171154</v>
      </c>
      <c r="V46" s="122">
        <v>168167</v>
      </c>
      <c r="W46" s="122">
        <v>170096</v>
      </c>
      <c r="X46" s="122">
        <v>188373</v>
      </c>
      <c r="Y46" s="123">
        <v>194322</v>
      </c>
    </row>
    <row r="47" spans="1:25" x14ac:dyDescent="0.25">
      <c r="A47" s="109"/>
      <c r="B47" s="45"/>
      <c r="C47" s="88"/>
      <c r="D47" s="116" t="s">
        <v>24</v>
      </c>
      <c r="E47" s="111">
        <v>0.83503084173733222</v>
      </c>
      <c r="F47" s="111">
        <v>0.92677897969764778</v>
      </c>
      <c r="G47" s="111">
        <v>1.1977135766656515</v>
      </c>
      <c r="H47" s="111">
        <v>0.86786212569209242</v>
      </c>
      <c r="I47" s="111">
        <v>0.58979597954479956</v>
      </c>
      <c r="J47" s="111">
        <v>0.9349022759980069</v>
      </c>
      <c r="K47" s="112">
        <v>0.66143098522055888</v>
      </c>
      <c r="O47" s="109"/>
      <c r="P47" s="45"/>
      <c r="Q47" s="88"/>
      <c r="R47" s="116" t="s">
        <v>24</v>
      </c>
      <c r="S47" s="122">
        <v>7988.7415723993463</v>
      </c>
      <c r="T47" s="122">
        <v>9944.1414151475856</v>
      </c>
      <c r="U47" s="122">
        <v>11010.914014235934</v>
      </c>
      <c r="V47" s="122">
        <v>10307.359468750759</v>
      </c>
      <c r="W47" s="122">
        <v>5798.9277906258194</v>
      </c>
      <c r="X47" s="122">
        <v>7546.4587256395052</v>
      </c>
      <c r="Y47" s="123">
        <v>7517.2178709000773</v>
      </c>
    </row>
    <row r="48" spans="1:25" x14ac:dyDescent="0.25">
      <c r="A48" s="109"/>
      <c r="B48" s="45"/>
      <c r="C48" s="88" t="s">
        <v>68</v>
      </c>
      <c r="D48" s="116" t="s">
        <v>6</v>
      </c>
      <c r="E48" s="111">
        <v>25.228039603531737</v>
      </c>
      <c r="F48" s="111">
        <v>24.271724308912855</v>
      </c>
      <c r="G48" s="111">
        <v>25.274457215197476</v>
      </c>
      <c r="H48" s="111">
        <v>22.939945432195007</v>
      </c>
      <c r="I48" s="111">
        <v>21.888211564941219</v>
      </c>
      <c r="J48" s="111">
        <v>23.373642990849277</v>
      </c>
      <c r="K48" s="112">
        <v>20.722708778704916</v>
      </c>
      <c r="O48" s="109"/>
      <c r="P48" s="45"/>
      <c r="Q48" s="88" t="s">
        <v>68</v>
      </c>
      <c r="R48" s="116" t="s">
        <v>6</v>
      </c>
      <c r="S48" s="122">
        <v>186467</v>
      </c>
      <c r="T48" s="122">
        <v>186010</v>
      </c>
      <c r="U48" s="122">
        <v>202043</v>
      </c>
      <c r="V48" s="122">
        <v>191279</v>
      </c>
      <c r="W48" s="122">
        <v>189801</v>
      </c>
      <c r="X48" s="122">
        <v>210525</v>
      </c>
      <c r="Y48" s="123">
        <v>207345</v>
      </c>
    </row>
    <row r="49" spans="1:25" x14ac:dyDescent="0.25">
      <c r="A49" s="109"/>
      <c r="B49" s="45"/>
      <c r="C49" s="45"/>
      <c r="D49" s="116" t="s">
        <v>24</v>
      </c>
      <c r="E49" s="111">
        <v>1.0250160677437288</v>
      </c>
      <c r="F49" s="111">
        <v>1.2690293110978907</v>
      </c>
      <c r="G49" s="111">
        <v>2.1590126099045448</v>
      </c>
      <c r="H49" s="111">
        <v>1.5235820920349603</v>
      </c>
      <c r="I49" s="111">
        <v>0.72175280631866812</v>
      </c>
      <c r="J49" s="111">
        <v>0.83130357222054929</v>
      </c>
      <c r="K49" s="112">
        <v>0.75771093677586432</v>
      </c>
      <c r="O49" s="109"/>
      <c r="P49" s="45"/>
      <c r="Q49" s="45"/>
      <c r="R49" s="116" t="s">
        <v>24</v>
      </c>
      <c r="S49" s="122">
        <v>12218.857039573766</v>
      </c>
      <c r="T49" s="122">
        <v>12491.564720526234</v>
      </c>
      <c r="U49" s="122">
        <v>23351.130683259369</v>
      </c>
      <c r="V49" s="122">
        <v>16631.355204088639</v>
      </c>
      <c r="W49" s="122">
        <v>8884.6034282912678</v>
      </c>
      <c r="X49" s="122">
        <v>10969.890944168499</v>
      </c>
      <c r="Y49" s="123">
        <v>9174.9768066593424</v>
      </c>
    </row>
    <row r="50" spans="1:25" x14ac:dyDescent="0.25">
      <c r="A50" s="109"/>
      <c r="B50" s="45"/>
      <c r="C50" s="45"/>
      <c r="D50" s="116"/>
      <c r="E50" s="111"/>
      <c r="F50" s="111"/>
      <c r="G50" s="111"/>
      <c r="H50" s="111"/>
      <c r="I50" s="111"/>
      <c r="J50" s="111"/>
      <c r="K50" s="112"/>
      <c r="O50" s="109"/>
      <c r="P50" s="45"/>
      <c r="Q50" s="45"/>
      <c r="R50" s="116"/>
      <c r="S50" s="122"/>
      <c r="T50" s="122"/>
      <c r="U50" s="122"/>
      <c r="V50" s="122"/>
      <c r="W50" s="122"/>
      <c r="X50" s="122"/>
      <c r="Y50" s="123"/>
    </row>
    <row r="51" spans="1:25" x14ac:dyDescent="0.25">
      <c r="A51" s="109"/>
      <c r="B51" s="45" t="s">
        <v>20</v>
      </c>
      <c r="C51" s="86" t="s">
        <v>59</v>
      </c>
      <c r="D51" s="116" t="s">
        <v>6</v>
      </c>
      <c r="E51" s="111">
        <v>100</v>
      </c>
      <c r="F51" s="111">
        <v>100</v>
      </c>
      <c r="G51" s="111">
        <v>100</v>
      </c>
      <c r="H51" s="111">
        <v>100</v>
      </c>
      <c r="I51" s="111">
        <v>100</v>
      </c>
      <c r="J51" s="111">
        <v>100</v>
      </c>
      <c r="K51" s="112">
        <v>100</v>
      </c>
      <c r="O51" s="109"/>
      <c r="P51" s="45" t="s">
        <v>20</v>
      </c>
      <c r="Q51" s="86" t="s">
        <v>59</v>
      </c>
      <c r="R51" s="116" t="s">
        <v>6</v>
      </c>
      <c r="S51" s="122">
        <v>339786</v>
      </c>
      <c r="T51" s="122">
        <v>259737</v>
      </c>
      <c r="U51" s="122">
        <v>318533</v>
      </c>
      <c r="V51" s="122">
        <v>318656</v>
      </c>
      <c r="W51" s="122">
        <v>316636</v>
      </c>
      <c r="X51" s="122">
        <v>304126</v>
      </c>
      <c r="Y51" s="123">
        <v>257656</v>
      </c>
    </row>
    <row r="52" spans="1:25" x14ac:dyDescent="0.25">
      <c r="A52" s="109"/>
      <c r="B52" s="45"/>
      <c r="C52" s="86"/>
      <c r="D52" s="116" t="s">
        <v>24</v>
      </c>
      <c r="E52" s="111">
        <v>0</v>
      </c>
      <c r="F52" s="111">
        <v>0</v>
      </c>
      <c r="G52" s="111">
        <v>0</v>
      </c>
      <c r="H52" s="111">
        <v>0</v>
      </c>
      <c r="I52" s="111">
        <v>0</v>
      </c>
      <c r="J52" s="111">
        <v>0</v>
      </c>
      <c r="K52" s="112">
        <v>0</v>
      </c>
      <c r="O52" s="109"/>
      <c r="P52" s="45"/>
      <c r="Q52" s="86"/>
      <c r="R52" s="116" t="s">
        <v>24</v>
      </c>
      <c r="S52" s="122">
        <v>9309.9448949775051</v>
      </c>
      <c r="T52" s="122">
        <v>9003.6289172635315</v>
      </c>
      <c r="U52" s="122">
        <v>18105.128803365602</v>
      </c>
      <c r="V52" s="122">
        <v>12444.428776973658</v>
      </c>
      <c r="W52" s="122">
        <v>8335.3811771434339</v>
      </c>
      <c r="X52" s="122">
        <v>8957.5457278308513</v>
      </c>
      <c r="Y52" s="123">
        <v>9115.1042691837156</v>
      </c>
    </row>
    <row r="53" spans="1:25" x14ac:dyDescent="0.25">
      <c r="A53" s="109"/>
      <c r="B53" s="45"/>
      <c r="C53" s="86" t="s">
        <v>60</v>
      </c>
      <c r="D53" s="116" t="s">
        <v>6</v>
      </c>
      <c r="E53" s="111">
        <v>100</v>
      </c>
      <c r="F53" s="111">
        <v>100</v>
      </c>
      <c r="G53" s="111">
        <v>100</v>
      </c>
      <c r="H53" s="111">
        <v>100</v>
      </c>
      <c r="I53" s="111">
        <v>100</v>
      </c>
      <c r="J53" s="111">
        <v>100</v>
      </c>
      <c r="K53" s="112">
        <v>100</v>
      </c>
      <c r="O53" s="109"/>
      <c r="P53" s="45"/>
      <c r="Q53" s="86" t="s">
        <v>60</v>
      </c>
      <c r="R53" s="116" t="s">
        <v>6</v>
      </c>
      <c r="S53" s="122">
        <v>502552</v>
      </c>
      <c r="T53" s="122">
        <v>510694</v>
      </c>
      <c r="U53" s="122">
        <v>502694</v>
      </c>
      <c r="V53" s="122">
        <v>542121</v>
      </c>
      <c r="W53" s="122">
        <v>556088</v>
      </c>
      <c r="X53" s="122">
        <v>548932</v>
      </c>
      <c r="Y53" s="123">
        <v>479422</v>
      </c>
    </row>
    <row r="54" spans="1:25" x14ac:dyDescent="0.25">
      <c r="A54" s="109"/>
      <c r="B54" s="45"/>
      <c r="C54" s="86"/>
      <c r="D54" s="116" t="s">
        <v>24</v>
      </c>
      <c r="E54" s="111">
        <v>0</v>
      </c>
      <c r="F54" s="111">
        <v>0</v>
      </c>
      <c r="G54" s="111">
        <v>0</v>
      </c>
      <c r="H54" s="111">
        <v>0</v>
      </c>
      <c r="I54" s="111">
        <v>0</v>
      </c>
      <c r="J54" s="111">
        <v>0</v>
      </c>
      <c r="K54" s="112">
        <v>0</v>
      </c>
      <c r="O54" s="109"/>
      <c r="P54" s="45"/>
      <c r="Q54" s="86"/>
      <c r="R54" s="116" t="s">
        <v>24</v>
      </c>
      <c r="S54" s="122">
        <v>13612.699018748232</v>
      </c>
      <c r="T54" s="122">
        <v>13024.074329944344</v>
      </c>
      <c r="U54" s="122">
        <v>19176.404497285988</v>
      </c>
      <c r="V54" s="122">
        <v>13773.666763303623</v>
      </c>
      <c r="W54" s="122">
        <v>11641.922194200433</v>
      </c>
      <c r="X54" s="122">
        <v>12154.02629134328</v>
      </c>
      <c r="Y54" s="123">
        <v>12543.581296881721</v>
      </c>
    </row>
    <row r="55" spans="1:25" x14ac:dyDescent="0.25">
      <c r="A55" s="109"/>
      <c r="B55" s="45"/>
      <c r="C55" s="86" t="s">
        <v>61</v>
      </c>
      <c r="D55" s="116" t="s">
        <v>6</v>
      </c>
      <c r="E55" s="111">
        <v>100</v>
      </c>
      <c r="F55" s="111">
        <v>100</v>
      </c>
      <c r="G55" s="111">
        <v>100</v>
      </c>
      <c r="H55" s="111">
        <v>100</v>
      </c>
      <c r="I55" s="111">
        <v>100</v>
      </c>
      <c r="J55" s="111">
        <v>100</v>
      </c>
      <c r="K55" s="112">
        <v>100</v>
      </c>
      <c r="O55" s="109"/>
      <c r="P55" s="45"/>
      <c r="Q55" s="86" t="s">
        <v>61</v>
      </c>
      <c r="R55" s="116" t="s">
        <v>6</v>
      </c>
      <c r="S55" s="122">
        <v>575298</v>
      </c>
      <c r="T55" s="122">
        <v>531780</v>
      </c>
      <c r="U55" s="122">
        <v>620427</v>
      </c>
      <c r="V55" s="122">
        <v>608920</v>
      </c>
      <c r="W55" s="122">
        <v>653188</v>
      </c>
      <c r="X55" s="122">
        <v>705354</v>
      </c>
      <c r="Y55" s="123">
        <v>643245</v>
      </c>
    </row>
    <row r="56" spans="1:25" x14ac:dyDescent="0.25">
      <c r="A56" s="109"/>
      <c r="B56" s="45"/>
      <c r="C56" s="86"/>
      <c r="D56" s="116" t="s">
        <v>24</v>
      </c>
      <c r="E56" s="111">
        <v>0</v>
      </c>
      <c r="F56" s="111">
        <v>0</v>
      </c>
      <c r="G56" s="111">
        <v>0</v>
      </c>
      <c r="H56" s="111">
        <v>0</v>
      </c>
      <c r="I56" s="111">
        <v>0</v>
      </c>
      <c r="J56" s="111">
        <v>0</v>
      </c>
      <c r="K56" s="112">
        <v>0</v>
      </c>
      <c r="O56" s="109"/>
      <c r="P56" s="45"/>
      <c r="Q56" s="86"/>
      <c r="R56" s="116" t="s">
        <v>24</v>
      </c>
      <c r="S56" s="122">
        <v>15139.666649169067</v>
      </c>
      <c r="T56" s="122">
        <v>13350.452311323297</v>
      </c>
      <c r="U56" s="122">
        <v>23006.65697278591</v>
      </c>
      <c r="V56" s="122">
        <v>19577.583344627732</v>
      </c>
      <c r="W56" s="122">
        <v>13840.091093978206</v>
      </c>
      <c r="X56" s="122">
        <v>15779.549483580065</v>
      </c>
      <c r="Y56" s="123">
        <v>14619.148766071534</v>
      </c>
    </row>
    <row r="57" spans="1:25" x14ac:dyDescent="0.25">
      <c r="A57" s="109"/>
      <c r="B57" s="45"/>
      <c r="C57" s="86" t="s">
        <v>62</v>
      </c>
      <c r="D57" s="116" t="s">
        <v>6</v>
      </c>
      <c r="E57" s="111">
        <v>100</v>
      </c>
      <c r="F57" s="111">
        <v>100</v>
      </c>
      <c r="G57" s="111">
        <v>100</v>
      </c>
      <c r="H57" s="111">
        <v>100</v>
      </c>
      <c r="I57" s="111">
        <v>100</v>
      </c>
      <c r="J57" s="111">
        <v>100</v>
      </c>
      <c r="K57" s="112">
        <v>100</v>
      </c>
      <c r="O57" s="109"/>
      <c r="P57" s="45"/>
      <c r="Q57" s="86" t="s">
        <v>62</v>
      </c>
      <c r="R57" s="116" t="s">
        <v>6</v>
      </c>
      <c r="S57" s="122">
        <v>647548</v>
      </c>
      <c r="T57" s="122">
        <v>646597</v>
      </c>
      <c r="U57" s="122">
        <v>681458</v>
      </c>
      <c r="V57" s="122">
        <v>740704</v>
      </c>
      <c r="W57" s="122">
        <v>735614</v>
      </c>
      <c r="X57" s="122">
        <v>772734</v>
      </c>
      <c r="Y57" s="123">
        <v>687691</v>
      </c>
    </row>
    <row r="58" spans="1:25" x14ac:dyDescent="0.25">
      <c r="A58" s="109"/>
      <c r="B58" s="45"/>
      <c r="C58" s="86"/>
      <c r="D58" s="116" t="s">
        <v>24</v>
      </c>
      <c r="E58" s="111">
        <v>0</v>
      </c>
      <c r="F58" s="111">
        <v>0</v>
      </c>
      <c r="G58" s="111">
        <v>0</v>
      </c>
      <c r="H58" s="111">
        <v>0</v>
      </c>
      <c r="I58" s="111">
        <v>0</v>
      </c>
      <c r="J58" s="111">
        <v>0</v>
      </c>
      <c r="K58" s="112">
        <v>0</v>
      </c>
      <c r="O58" s="109"/>
      <c r="P58" s="45"/>
      <c r="Q58" s="86"/>
      <c r="R58" s="116" t="s">
        <v>24</v>
      </c>
      <c r="S58" s="122">
        <v>14625.921502251609</v>
      </c>
      <c r="T58" s="122">
        <v>16844.128475762591</v>
      </c>
      <c r="U58" s="122">
        <v>29732.130471527704</v>
      </c>
      <c r="V58" s="122">
        <v>32272.580623916678</v>
      </c>
      <c r="W58" s="122">
        <v>15078.196589929872</v>
      </c>
      <c r="X58" s="122">
        <v>17505.084047219152</v>
      </c>
      <c r="Y58" s="123">
        <v>15787.304610786401</v>
      </c>
    </row>
    <row r="59" spans="1:25" x14ac:dyDescent="0.25">
      <c r="A59" s="109"/>
      <c r="B59" s="45"/>
      <c r="C59" s="86" t="s">
        <v>63</v>
      </c>
      <c r="D59" s="116" t="s">
        <v>6</v>
      </c>
      <c r="E59" s="111">
        <v>100</v>
      </c>
      <c r="F59" s="111">
        <v>100</v>
      </c>
      <c r="G59" s="111">
        <v>100</v>
      </c>
      <c r="H59" s="111">
        <v>100</v>
      </c>
      <c r="I59" s="111">
        <v>100</v>
      </c>
      <c r="J59" s="111">
        <v>100</v>
      </c>
      <c r="K59" s="112">
        <v>100</v>
      </c>
      <c r="O59" s="109"/>
      <c r="P59" s="45"/>
      <c r="Q59" s="86" t="s">
        <v>63</v>
      </c>
      <c r="R59" s="116" t="s">
        <v>6</v>
      </c>
      <c r="S59" s="122">
        <v>648871</v>
      </c>
      <c r="T59" s="122">
        <v>662331</v>
      </c>
      <c r="U59" s="122">
        <v>747486</v>
      </c>
      <c r="V59" s="122">
        <v>752994</v>
      </c>
      <c r="W59" s="122">
        <v>786831</v>
      </c>
      <c r="X59" s="122">
        <v>820443</v>
      </c>
      <c r="Y59" s="123">
        <v>853760</v>
      </c>
    </row>
    <row r="60" spans="1:25" x14ac:dyDescent="0.25">
      <c r="A60" s="109"/>
      <c r="B60" s="45"/>
      <c r="C60" s="86"/>
      <c r="D60" s="116" t="s">
        <v>24</v>
      </c>
      <c r="E60" s="111">
        <v>0</v>
      </c>
      <c r="F60" s="111">
        <v>0</v>
      </c>
      <c r="G60" s="111">
        <v>0</v>
      </c>
      <c r="H60" s="111">
        <v>0</v>
      </c>
      <c r="I60" s="111">
        <v>0</v>
      </c>
      <c r="J60" s="111">
        <v>0</v>
      </c>
      <c r="K60" s="112">
        <v>0</v>
      </c>
      <c r="O60" s="109"/>
      <c r="P60" s="45"/>
      <c r="Q60" s="86"/>
      <c r="R60" s="116" t="s">
        <v>24</v>
      </c>
      <c r="S60" s="122">
        <v>16156.97520522328</v>
      </c>
      <c r="T60" s="122">
        <v>16343.199744861917</v>
      </c>
      <c r="U60" s="122">
        <v>39428.888455542343</v>
      </c>
      <c r="V60" s="122">
        <v>20205.213215913467</v>
      </c>
      <c r="W60" s="122">
        <v>16537.88467373051</v>
      </c>
      <c r="X60" s="122">
        <v>17564.710643048202</v>
      </c>
      <c r="Y60" s="123">
        <v>18035.642782396779</v>
      </c>
    </row>
    <row r="61" spans="1:25" x14ac:dyDescent="0.25">
      <c r="A61" s="109"/>
      <c r="B61" s="45"/>
      <c r="C61" s="86" t="s">
        <v>64</v>
      </c>
      <c r="D61" s="116" t="s">
        <v>6</v>
      </c>
      <c r="E61" s="111">
        <v>100</v>
      </c>
      <c r="F61" s="111">
        <v>100</v>
      </c>
      <c r="G61" s="111">
        <v>100</v>
      </c>
      <c r="H61" s="111">
        <v>100</v>
      </c>
      <c r="I61" s="111">
        <v>100</v>
      </c>
      <c r="J61" s="111">
        <v>100</v>
      </c>
      <c r="K61" s="112">
        <v>100</v>
      </c>
      <c r="O61" s="109"/>
      <c r="P61" s="45"/>
      <c r="Q61" s="86" t="s">
        <v>64</v>
      </c>
      <c r="R61" s="116" t="s">
        <v>6</v>
      </c>
      <c r="S61" s="122">
        <v>732628</v>
      </c>
      <c r="T61" s="122">
        <v>720948</v>
      </c>
      <c r="U61" s="122">
        <v>764334</v>
      </c>
      <c r="V61" s="122">
        <v>822236</v>
      </c>
      <c r="W61" s="122">
        <v>870410</v>
      </c>
      <c r="X61" s="122">
        <v>922036</v>
      </c>
      <c r="Y61" s="123">
        <v>809822</v>
      </c>
    </row>
    <row r="62" spans="1:25" x14ac:dyDescent="0.25">
      <c r="A62" s="109"/>
      <c r="B62" s="45"/>
      <c r="C62" s="86"/>
      <c r="D62" s="116" t="s">
        <v>24</v>
      </c>
      <c r="E62" s="111">
        <v>0</v>
      </c>
      <c r="F62" s="111">
        <v>0</v>
      </c>
      <c r="G62" s="111">
        <v>0</v>
      </c>
      <c r="H62" s="111">
        <v>0</v>
      </c>
      <c r="I62" s="111">
        <v>0</v>
      </c>
      <c r="J62" s="111">
        <v>0</v>
      </c>
      <c r="K62" s="112">
        <v>0</v>
      </c>
      <c r="O62" s="109"/>
      <c r="P62" s="45"/>
      <c r="Q62" s="86"/>
      <c r="R62" s="116" t="s">
        <v>24</v>
      </c>
      <c r="S62" s="122">
        <v>18597.112784643461</v>
      </c>
      <c r="T62" s="122">
        <v>18701.028393455672</v>
      </c>
      <c r="U62" s="122">
        <v>33206.321089455501</v>
      </c>
      <c r="V62" s="122">
        <v>33562.264793379552</v>
      </c>
      <c r="W62" s="122">
        <v>20273.879423431779</v>
      </c>
      <c r="X62" s="122">
        <v>21689.599363333597</v>
      </c>
      <c r="Y62" s="123">
        <v>59664.946497728117</v>
      </c>
    </row>
    <row r="63" spans="1:25" x14ac:dyDescent="0.25">
      <c r="A63" s="109"/>
      <c r="B63" s="45"/>
      <c r="C63" s="86" t="s">
        <v>65</v>
      </c>
      <c r="D63" s="116" t="s">
        <v>6</v>
      </c>
      <c r="E63" s="111">
        <v>100</v>
      </c>
      <c r="F63" s="111">
        <v>100</v>
      </c>
      <c r="G63" s="111">
        <v>100</v>
      </c>
      <c r="H63" s="111">
        <v>100</v>
      </c>
      <c r="I63" s="111">
        <v>100</v>
      </c>
      <c r="J63" s="111">
        <v>100</v>
      </c>
      <c r="K63" s="112">
        <v>100</v>
      </c>
      <c r="O63" s="109"/>
      <c r="P63" s="45"/>
      <c r="Q63" s="86" t="s">
        <v>65</v>
      </c>
      <c r="R63" s="116" t="s">
        <v>6</v>
      </c>
      <c r="S63" s="122">
        <v>769439</v>
      </c>
      <c r="T63" s="122">
        <v>780864</v>
      </c>
      <c r="U63" s="122">
        <v>808555</v>
      </c>
      <c r="V63" s="122">
        <v>870532</v>
      </c>
      <c r="W63" s="122">
        <v>903348</v>
      </c>
      <c r="X63" s="122">
        <v>946091</v>
      </c>
      <c r="Y63" s="123">
        <v>906064</v>
      </c>
    </row>
    <row r="64" spans="1:25" x14ac:dyDescent="0.25">
      <c r="A64" s="109"/>
      <c r="B64" s="45"/>
      <c r="C64" s="86"/>
      <c r="D64" s="116" t="s">
        <v>24</v>
      </c>
      <c r="E64" s="111">
        <v>0</v>
      </c>
      <c r="F64" s="111">
        <v>0</v>
      </c>
      <c r="G64" s="111">
        <v>0</v>
      </c>
      <c r="H64" s="111">
        <v>0</v>
      </c>
      <c r="I64" s="111">
        <v>0</v>
      </c>
      <c r="J64" s="111">
        <v>0</v>
      </c>
      <c r="K64" s="112">
        <v>0</v>
      </c>
      <c r="O64" s="109"/>
      <c r="P64" s="45"/>
      <c r="Q64" s="86"/>
      <c r="R64" s="116" t="s">
        <v>24</v>
      </c>
      <c r="S64" s="122">
        <v>19711.793911869441</v>
      </c>
      <c r="T64" s="122">
        <v>20124.00829648583</v>
      </c>
      <c r="U64" s="122">
        <v>35799.341506276884</v>
      </c>
      <c r="V64" s="122">
        <v>33858.113533912423</v>
      </c>
      <c r="W64" s="122">
        <v>19836.810906945706</v>
      </c>
      <c r="X64" s="122">
        <v>23529.359217334302</v>
      </c>
      <c r="Y64" s="123">
        <v>20675.825150256878</v>
      </c>
    </row>
    <row r="65" spans="1:25" x14ac:dyDescent="0.25">
      <c r="A65" s="109"/>
      <c r="B65" s="45"/>
      <c r="C65" s="88" t="s">
        <v>66</v>
      </c>
      <c r="D65" s="116" t="s">
        <v>6</v>
      </c>
      <c r="E65" s="111">
        <v>100</v>
      </c>
      <c r="F65" s="111">
        <v>100</v>
      </c>
      <c r="G65" s="111">
        <v>100</v>
      </c>
      <c r="H65" s="111">
        <v>100</v>
      </c>
      <c r="I65" s="111">
        <v>100</v>
      </c>
      <c r="J65" s="111">
        <v>100</v>
      </c>
      <c r="K65" s="112">
        <v>100</v>
      </c>
      <c r="O65" s="109"/>
      <c r="P65" s="45"/>
      <c r="Q65" s="88" t="s">
        <v>66</v>
      </c>
      <c r="R65" s="116" t="s">
        <v>6</v>
      </c>
      <c r="S65" s="122">
        <v>776943</v>
      </c>
      <c r="T65" s="122">
        <v>776856</v>
      </c>
      <c r="U65" s="122">
        <v>828775</v>
      </c>
      <c r="V65" s="122">
        <v>860260</v>
      </c>
      <c r="W65" s="122">
        <v>929523</v>
      </c>
      <c r="X65" s="122">
        <v>961113</v>
      </c>
      <c r="Y65" s="123">
        <v>976026</v>
      </c>
    </row>
    <row r="66" spans="1:25" x14ac:dyDescent="0.25">
      <c r="A66" s="109"/>
      <c r="B66" s="45"/>
      <c r="C66" s="88"/>
      <c r="D66" s="116" t="s">
        <v>24</v>
      </c>
      <c r="E66" s="111">
        <v>0</v>
      </c>
      <c r="F66" s="111">
        <v>0</v>
      </c>
      <c r="G66" s="111">
        <v>0</v>
      </c>
      <c r="H66" s="111">
        <v>0</v>
      </c>
      <c r="I66" s="111">
        <v>0</v>
      </c>
      <c r="J66" s="111">
        <v>0</v>
      </c>
      <c r="K66" s="112">
        <v>0</v>
      </c>
      <c r="O66" s="109"/>
      <c r="P66" s="45"/>
      <c r="Q66" s="88"/>
      <c r="R66" s="116" t="s">
        <v>24</v>
      </c>
      <c r="S66" s="122">
        <v>20786.061967529007</v>
      </c>
      <c r="T66" s="122">
        <v>24410.943225267325</v>
      </c>
      <c r="U66" s="122">
        <v>37440.121628961911</v>
      </c>
      <c r="V66" s="122">
        <v>29563.703554487805</v>
      </c>
      <c r="W66" s="122">
        <v>22404.409853681875</v>
      </c>
      <c r="X66" s="122">
        <v>22413.20297093473</v>
      </c>
      <c r="Y66" s="123">
        <v>22769.70375720919</v>
      </c>
    </row>
    <row r="67" spans="1:25" x14ac:dyDescent="0.25">
      <c r="A67" s="109"/>
      <c r="B67" s="45"/>
      <c r="C67" s="88" t="s">
        <v>67</v>
      </c>
      <c r="D67" s="116" t="s">
        <v>6</v>
      </c>
      <c r="E67" s="111">
        <v>100</v>
      </c>
      <c r="F67" s="111">
        <v>100</v>
      </c>
      <c r="G67" s="111">
        <v>100</v>
      </c>
      <c r="H67" s="111">
        <v>100</v>
      </c>
      <c r="I67" s="111">
        <v>100</v>
      </c>
      <c r="J67" s="111">
        <v>100</v>
      </c>
      <c r="K67" s="112">
        <v>100</v>
      </c>
      <c r="O67" s="109"/>
      <c r="P67" s="45"/>
      <c r="Q67" s="88" t="s">
        <v>67</v>
      </c>
      <c r="R67" s="116" t="s">
        <v>6</v>
      </c>
      <c r="S67" s="122">
        <v>750151</v>
      </c>
      <c r="T67" s="122">
        <v>783409</v>
      </c>
      <c r="U67" s="122">
        <v>793762</v>
      </c>
      <c r="V67" s="122">
        <v>879716</v>
      </c>
      <c r="W67" s="122">
        <v>872475</v>
      </c>
      <c r="X67" s="122">
        <v>940856</v>
      </c>
      <c r="Y67" s="123">
        <v>990939</v>
      </c>
    </row>
    <row r="68" spans="1:25" x14ac:dyDescent="0.25">
      <c r="A68" s="109"/>
      <c r="B68" s="45"/>
      <c r="C68" s="88"/>
      <c r="D68" s="116" t="s">
        <v>24</v>
      </c>
      <c r="E68" s="111">
        <v>0</v>
      </c>
      <c r="F68" s="111">
        <v>0</v>
      </c>
      <c r="G68" s="111">
        <v>0</v>
      </c>
      <c r="H68" s="111">
        <v>0</v>
      </c>
      <c r="I68" s="111">
        <v>0</v>
      </c>
      <c r="J68" s="111">
        <v>0</v>
      </c>
      <c r="K68" s="112">
        <v>0</v>
      </c>
      <c r="O68" s="109"/>
      <c r="P68" s="45"/>
      <c r="Q68" s="88"/>
      <c r="R68" s="116" t="s">
        <v>24</v>
      </c>
      <c r="S68" s="122">
        <v>23270.17009854217</v>
      </c>
      <c r="T68" s="122">
        <v>27703.056238817251</v>
      </c>
      <c r="U68" s="122">
        <v>36196.997356451837</v>
      </c>
      <c r="V68" s="122">
        <v>29890.541082632993</v>
      </c>
      <c r="W68" s="122">
        <v>20841.350617450698</v>
      </c>
      <c r="X68" s="122">
        <v>37736.128117445296</v>
      </c>
      <c r="Y68" s="123">
        <v>26998.683303282913</v>
      </c>
    </row>
    <row r="69" spans="1:25" x14ac:dyDescent="0.25">
      <c r="A69" s="109"/>
      <c r="B69" s="45"/>
      <c r="C69" s="88" t="s">
        <v>68</v>
      </c>
      <c r="D69" s="116" t="s">
        <v>6</v>
      </c>
      <c r="E69" s="111">
        <v>100</v>
      </c>
      <c r="F69" s="111">
        <v>100</v>
      </c>
      <c r="G69" s="111">
        <v>100</v>
      </c>
      <c r="H69" s="111">
        <v>100</v>
      </c>
      <c r="I69" s="111">
        <v>100</v>
      </c>
      <c r="J69" s="111">
        <v>100</v>
      </c>
      <c r="K69" s="112">
        <v>100</v>
      </c>
      <c r="O69" s="109"/>
      <c r="P69" s="45"/>
      <c r="Q69" s="88" t="s">
        <v>68</v>
      </c>
      <c r="R69" s="116" t="s">
        <v>6</v>
      </c>
      <c r="S69" s="122">
        <v>739126</v>
      </c>
      <c r="T69" s="122">
        <v>766365</v>
      </c>
      <c r="U69" s="122">
        <v>799396</v>
      </c>
      <c r="V69" s="122">
        <v>833825</v>
      </c>
      <c r="W69" s="122">
        <v>867138</v>
      </c>
      <c r="X69" s="122">
        <v>900694</v>
      </c>
      <c r="Y69" s="123">
        <v>1000569</v>
      </c>
    </row>
    <row r="70" spans="1:25" x14ac:dyDescent="0.25">
      <c r="A70" s="109"/>
      <c r="B70" s="45"/>
      <c r="C70" s="88"/>
      <c r="D70" s="116" t="s">
        <v>24</v>
      </c>
      <c r="E70" s="111">
        <v>0</v>
      </c>
      <c r="F70" s="111">
        <v>0</v>
      </c>
      <c r="G70" s="111">
        <v>0</v>
      </c>
      <c r="H70" s="111">
        <v>0</v>
      </c>
      <c r="I70" s="111">
        <v>0</v>
      </c>
      <c r="J70" s="111">
        <v>0</v>
      </c>
      <c r="K70" s="112">
        <v>0</v>
      </c>
      <c r="O70" s="109"/>
      <c r="P70" s="45"/>
      <c r="Q70" s="88"/>
      <c r="R70" s="116" t="s">
        <v>24</v>
      </c>
      <c r="S70" s="122">
        <v>35388.843381662671</v>
      </c>
      <c r="T70" s="122">
        <v>34237.555081320927</v>
      </c>
      <c r="U70" s="122">
        <v>48570.079720563554</v>
      </c>
      <c r="V70" s="122">
        <v>39500.646277091211</v>
      </c>
      <c r="W70" s="122">
        <v>35353.920248507624</v>
      </c>
      <c r="X70" s="122">
        <v>35098.176255709601</v>
      </c>
      <c r="Y70" s="123">
        <v>31643.404606602879</v>
      </c>
    </row>
    <row r="71" spans="1:25" x14ac:dyDescent="0.25">
      <c r="A71" s="118"/>
      <c r="B71" s="119"/>
      <c r="C71" s="119"/>
      <c r="D71" s="119"/>
      <c r="E71" s="120"/>
      <c r="F71" s="120"/>
      <c r="G71" s="120"/>
      <c r="H71" s="120"/>
      <c r="I71" s="120"/>
      <c r="J71" s="120"/>
      <c r="K71" s="121"/>
      <c r="O71" s="118"/>
      <c r="P71" s="119"/>
      <c r="Q71" s="119"/>
      <c r="R71" s="119"/>
      <c r="S71" s="120"/>
      <c r="T71" s="120"/>
      <c r="U71" s="120"/>
      <c r="V71" s="120"/>
      <c r="W71" s="120"/>
      <c r="X71" s="120"/>
      <c r="Y71" s="121"/>
    </row>
    <row r="72" spans="1:25" x14ac:dyDescent="0.25">
      <c r="A72" s="6" t="s">
        <v>8</v>
      </c>
      <c r="B72" s="6"/>
      <c r="C72" s="6"/>
      <c r="D72" s="6"/>
      <c r="E72" s="6"/>
      <c r="F72" s="6"/>
      <c r="G72" s="6"/>
      <c r="H72" s="6"/>
      <c r="I72" s="6"/>
      <c r="J72" s="6"/>
      <c r="O72" s="6" t="s">
        <v>8</v>
      </c>
      <c r="P72" s="6"/>
      <c r="Q72" s="6"/>
      <c r="R72" s="6"/>
      <c r="S72" s="6"/>
      <c r="T72" s="6"/>
      <c r="U72" s="6"/>
      <c r="V72" s="6"/>
      <c r="W72" s="6"/>
      <c r="X72" s="6"/>
    </row>
    <row r="73" spans="1:25" ht="45" customHeight="1" x14ac:dyDescent="0.25">
      <c r="A73" s="172" t="s">
        <v>15</v>
      </c>
      <c r="B73" s="172"/>
      <c r="C73" s="172"/>
      <c r="D73" s="172"/>
      <c r="E73" s="172"/>
      <c r="F73" s="172"/>
      <c r="G73" s="172"/>
      <c r="H73" s="172"/>
      <c r="I73" s="172"/>
      <c r="J73" s="172"/>
      <c r="K73" s="172"/>
      <c r="L73" s="6"/>
      <c r="M73" s="6"/>
      <c r="N73" s="6"/>
      <c r="O73" s="172" t="s">
        <v>15</v>
      </c>
      <c r="P73" s="172"/>
      <c r="Q73" s="172"/>
      <c r="R73" s="172"/>
      <c r="S73" s="172"/>
      <c r="T73" s="172"/>
      <c r="U73" s="172"/>
      <c r="V73" s="172"/>
      <c r="W73" s="172"/>
      <c r="X73" s="172"/>
      <c r="Y73" s="172"/>
    </row>
    <row r="74" spans="1:25" ht="54" customHeight="1" x14ac:dyDescent="0.25">
      <c r="A74" s="172" t="s">
        <v>16</v>
      </c>
      <c r="B74" s="172"/>
      <c r="C74" s="172"/>
      <c r="D74" s="172"/>
      <c r="E74" s="172"/>
      <c r="F74" s="172"/>
      <c r="G74" s="172"/>
      <c r="H74" s="172"/>
      <c r="I74" s="172"/>
      <c r="J74" s="172"/>
      <c r="K74" s="172"/>
      <c r="L74" s="6"/>
      <c r="M74" s="6"/>
      <c r="N74" s="6"/>
      <c r="O74" s="172" t="s">
        <v>16</v>
      </c>
      <c r="P74" s="172"/>
      <c r="Q74" s="172"/>
      <c r="R74" s="172"/>
      <c r="S74" s="172"/>
      <c r="T74" s="172"/>
      <c r="U74" s="172"/>
      <c r="V74" s="172"/>
      <c r="W74" s="172"/>
      <c r="X74" s="172"/>
      <c r="Y74" s="172"/>
    </row>
    <row r="75" spans="1:25" x14ac:dyDescent="0.25">
      <c r="A75" s="7" t="s">
        <v>415</v>
      </c>
      <c r="B75" s="143"/>
      <c r="C75" s="143"/>
      <c r="D75" s="143"/>
      <c r="E75" s="143"/>
      <c r="F75" s="143"/>
      <c r="G75" s="143"/>
      <c r="H75" s="143"/>
      <c r="I75" s="143"/>
      <c r="J75" s="143"/>
      <c r="K75" s="143"/>
      <c r="L75" s="6"/>
      <c r="M75" s="6"/>
      <c r="N75" s="6"/>
      <c r="O75" s="7" t="s">
        <v>415</v>
      </c>
      <c r="P75" s="143"/>
      <c r="Q75" s="143"/>
      <c r="R75" s="143"/>
      <c r="S75" s="143"/>
      <c r="T75" s="143"/>
      <c r="U75" s="143"/>
      <c r="V75" s="143"/>
      <c r="W75" s="143"/>
      <c r="X75" s="143"/>
      <c r="Y75" s="143"/>
    </row>
    <row r="76" spans="1:25" ht="30" customHeight="1" x14ac:dyDescent="0.25">
      <c r="A76" s="172" t="s">
        <v>275</v>
      </c>
      <c r="B76" s="172"/>
      <c r="C76" s="172"/>
      <c r="D76" s="172"/>
      <c r="E76" s="172"/>
      <c r="F76" s="172"/>
      <c r="G76" s="172"/>
      <c r="H76" s="172"/>
      <c r="I76" s="172"/>
      <c r="J76" s="172"/>
      <c r="K76" s="172"/>
      <c r="O76" s="172" t="s">
        <v>275</v>
      </c>
      <c r="P76" s="172"/>
      <c r="Q76" s="172"/>
      <c r="R76" s="172"/>
      <c r="S76" s="172"/>
      <c r="T76" s="172"/>
      <c r="U76" s="172"/>
      <c r="V76" s="172"/>
      <c r="W76" s="172"/>
      <c r="X76" s="172"/>
      <c r="Y76" s="172"/>
    </row>
    <row r="77" spans="1:25" x14ac:dyDescent="0.25">
      <c r="A77" s="172" t="s">
        <v>11</v>
      </c>
      <c r="B77" s="172"/>
      <c r="C77" s="172"/>
      <c r="D77" s="172"/>
      <c r="E77" s="172"/>
      <c r="F77" s="172"/>
      <c r="G77" s="172"/>
      <c r="H77" s="172"/>
      <c r="I77" s="172"/>
      <c r="J77" s="172"/>
      <c r="K77" s="172"/>
      <c r="L77" s="6"/>
      <c r="M77" s="6"/>
      <c r="N77" s="6"/>
      <c r="O77" s="172" t="s">
        <v>11</v>
      </c>
      <c r="P77" s="172"/>
      <c r="Q77" s="172"/>
      <c r="R77" s="172"/>
      <c r="S77" s="172"/>
      <c r="T77" s="172"/>
      <c r="U77" s="172"/>
      <c r="V77" s="172"/>
      <c r="W77" s="172"/>
      <c r="X77" s="172"/>
      <c r="Y77" s="172"/>
    </row>
  </sheetData>
  <mergeCells count="12">
    <mergeCell ref="A74:K74"/>
    <mergeCell ref="O74:Y74"/>
    <mergeCell ref="A76:K76"/>
    <mergeCell ref="O76:Y76"/>
    <mergeCell ref="A77:K77"/>
    <mergeCell ref="O77:Y77"/>
    <mergeCell ref="A3:K3"/>
    <mergeCell ref="O3:Y3"/>
    <mergeCell ref="A4:K4"/>
    <mergeCell ref="O4:Y4"/>
    <mergeCell ref="A73:K73"/>
    <mergeCell ref="O73:Y73"/>
  </mergeCells>
  <hyperlinks>
    <hyperlink ref="A1" location="Indice!A1" display="Indice" xr:uid="{BA3B1A7F-E0F5-4C22-84B6-AD0411EF5383}"/>
  </hyperlinks>
  <pageMargins left="0.7" right="0.7" top="0.75" bottom="0.75" header="0.3" footer="0.3"/>
  <pageSetup orientation="portrait"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B1381-4444-4A49-BF13-40C354A134A5}">
  <dimension ref="A1:W21"/>
  <sheetViews>
    <sheetView workbookViewId="0"/>
  </sheetViews>
  <sheetFormatPr baseColWidth="10" defaultRowHeight="15" x14ac:dyDescent="0.25"/>
  <cols>
    <col min="1" max="1" width="31.140625" customWidth="1"/>
    <col min="2" max="2" width="18.85546875" customWidth="1"/>
    <col min="3" max="3" width="21" customWidth="1"/>
    <col min="15" max="15" width="21" customWidth="1"/>
    <col min="16" max="16" width="17.140625" customWidth="1"/>
  </cols>
  <sheetData>
    <row r="1" spans="1:23" x14ac:dyDescent="0.25">
      <c r="A1" s="166" t="s">
        <v>278</v>
      </c>
    </row>
    <row r="3" spans="1:23" x14ac:dyDescent="0.25">
      <c r="A3" s="176" t="s">
        <v>237</v>
      </c>
      <c r="B3" s="176"/>
      <c r="C3" s="176"/>
      <c r="D3" s="176"/>
      <c r="E3" s="176"/>
      <c r="F3" s="176"/>
      <c r="G3" s="176"/>
      <c r="H3" s="176"/>
      <c r="I3" s="176"/>
      <c r="J3" s="176"/>
      <c r="N3" s="176" t="s">
        <v>238</v>
      </c>
      <c r="O3" s="176"/>
      <c r="P3" s="176"/>
      <c r="Q3" s="176"/>
      <c r="R3" s="176"/>
      <c r="S3" s="176"/>
      <c r="T3" s="176"/>
      <c r="U3" s="176"/>
      <c r="V3" s="176"/>
      <c r="W3" s="176"/>
    </row>
    <row r="4" spans="1:23" x14ac:dyDescent="0.25">
      <c r="A4" s="177" t="s">
        <v>156</v>
      </c>
      <c r="B4" s="177"/>
      <c r="C4" s="177"/>
      <c r="D4" s="177"/>
      <c r="E4" s="177"/>
      <c r="F4" s="177"/>
      <c r="G4" s="177"/>
      <c r="H4" s="177"/>
      <c r="I4" s="177"/>
      <c r="J4" s="177"/>
      <c r="N4" s="177" t="s">
        <v>17</v>
      </c>
      <c r="O4" s="177"/>
      <c r="P4" s="177"/>
      <c r="Q4" s="177"/>
      <c r="R4" s="177"/>
      <c r="S4" s="177"/>
      <c r="T4" s="177"/>
      <c r="U4" s="177"/>
      <c r="V4" s="177"/>
      <c r="W4" s="177"/>
    </row>
    <row r="6" spans="1:23" x14ac:dyDescent="0.25">
      <c r="A6" s="101"/>
      <c r="B6" s="102"/>
      <c r="C6" s="102"/>
      <c r="D6" s="102"/>
      <c r="E6" s="102"/>
      <c r="F6" s="103"/>
      <c r="G6" s="103"/>
      <c r="H6" s="103"/>
      <c r="I6" s="103"/>
      <c r="J6" s="103"/>
      <c r="N6" s="101"/>
      <c r="O6" s="102"/>
      <c r="P6" s="102"/>
      <c r="Q6" s="102"/>
      <c r="R6" s="102"/>
      <c r="S6" s="103"/>
      <c r="T6" s="103"/>
      <c r="U6" s="103"/>
      <c r="V6" s="103"/>
      <c r="W6" s="103"/>
    </row>
    <row r="7" spans="1:23" x14ac:dyDescent="0.25">
      <c r="A7" s="104"/>
      <c r="B7" s="105"/>
      <c r="C7" s="106"/>
      <c r="D7" s="113">
        <v>2006</v>
      </c>
      <c r="E7" s="113">
        <v>2009</v>
      </c>
      <c r="F7" s="113">
        <v>2011</v>
      </c>
      <c r="G7" s="113">
        <v>2013</v>
      </c>
      <c r="H7" s="113">
        <v>2015</v>
      </c>
      <c r="I7" s="113">
        <v>2017</v>
      </c>
      <c r="J7" s="114">
        <v>2020</v>
      </c>
      <c r="N7" s="104"/>
      <c r="O7" s="105"/>
      <c r="P7" s="106"/>
      <c r="Q7" s="113">
        <v>2006</v>
      </c>
      <c r="R7" s="113">
        <v>2009</v>
      </c>
      <c r="S7" s="113">
        <v>2011</v>
      </c>
      <c r="T7" s="113">
        <v>2013</v>
      </c>
      <c r="U7" s="113">
        <v>2015</v>
      </c>
      <c r="V7" s="113">
        <v>2017</v>
      </c>
      <c r="W7" s="114">
        <v>2020</v>
      </c>
    </row>
    <row r="8" spans="1:23" x14ac:dyDescent="0.25">
      <c r="A8" s="104"/>
      <c r="B8" s="105"/>
      <c r="C8" s="115"/>
      <c r="D8" s="37"/>
      <c r="E8" s="37"/>
      <c r="F8" s="37"/>
      <c r="G8" s="37"/>
      <c r="H8" s="37"/>
      <c r="I8" s="37"/>
      <c r="J8" s="107"/>
      <c r="N8" s="104"/>
      <c r="O8" s="105"/>
      <c r="P8" s="115"/>
      <c r="Q8" s="37"/>
      <c r="R8" s="37"/>
      <c r="S8" s="37"/>
      <c r="T8" s="37"/>
      <c r="U8" s="37"/>
      <c r="V8" s="37"/>
      <c r="W8" s="107"/>
    </row>
    <row r="9" spans="1:23" x14ac:dyDescent="0.25">
      <c r="A9" s="110" t="s">
        <v>235</v>
      </c>
      <c r="B9" s="45" t="s">
        <v>232</v>
      </c>
      <c r="C9" s="116" t="s">
        <v>6</v>
      </c>
      <c r="D9" s="111">
        <v>17.406533877182341</v>
      </c>
      <c r="E9" s="111">
        <v>13.829454912919251</v>
      </c>
      <c r="F9" s="111">
        <v>11.389912399572735</v>
      </c>
      <c r="G9" s="111">
        <v>6.8850412763720916</v>
      </c>
      <c r="H9" s="111">
        <v>5.1446692377186736</v>
      </c>
      <c r="I9" s="111">
        <v>3.3902736299766749</v>
      </c>
      <c r="J9" s="112">
        <v>3.7243716148696966</v>
      </c>
      <c r="N9" s="110" t="s">
        <v>153</v>
      </c>
      <c r="O9" s="45" t="s">
        <v>232</v>
      </c>
      <c r="P9" s="116" t="s">
        <v>6</v>
      </c>
      <c r="Q9" s="122">
        <v>860241</v>
      </c>
      <c r="R9" s="122">
        <v>682216</v>
      </c>
      <c r="S9" s="122">
        <v>607264</v>
      </c>
      <c r="T9" s="122">
        <v>390637</v>
      </c>
      <c r="U9" s="122">
        <v>300163</v>
      </c>
      <c r="V9" s="122">
        <v>201776</v>
      </c>
      <c r="W9" s="123">
        <v>202639</v>
      </c>
    </row>
    <row r="10" spans="1:23" x14ac:dyDescent="0.25">
      <c r="A10" s="108"/>
      <c r="B10" s="45"/>
      <c r="C10" s="116" t="s">
        <v>24</v>
      </c>
      <c r="D10" s="111">
        <v>0.33925809453888289</v>
      </c>
      <c r="E10" s="111">
        <v>0.31590550616746937</v>
      </c>
      <c r="F10" s="111">
        <v>0.30610785596142959</v>
      </c>
      <c r="G10" s="111">
        <v>0.18125159451980155</v>
      </c>
      <c r="H10" s="111">
        <v>0.13414135491708207</v>
      </c>
      <c r="I10" s="111">
        <v>0.10535368533410427</v>
      </c>
      <c r="J10" s="112">
        <v>0.13530002221759138</v>
      </c>
      <c r="N10" s="108"/>
      <c r="O10" s="45"/>
      <c r="P10" s="116" t="s">
        <v>24</v>
      </c>
      <c r="Q10" s="122">
        <v>17332.83798456817</v>
      </c>
      <c r="R10" s="122">
        <v>15229.785785112794</v>
      </c>
      <c r="S10" s="122">
        <v>20853.545932009067</v>
      </c>
      <c r="T10" s="122">
        <v>10259.074847549335</v>
      </c>
      <c r="U10" s="122">
        <v>7768.3724406956653</v>
      </c>
      <c r="V10" s="122">
        <v>6143.0834077355348</v>
      </c>
      <c r="W10" s="123">
        <v>6709.2085623588355</v>
      </c>
    </row>
    <row r="11" spans="1:23" x14ac:dyDescent="0.25">
      <c r="A11" s="109"/>
      <c r="B11" s="45" t="s">
        <v>233</v>
      </c>
      <c r="C11" s="116" t="s">
        <v>6</v>
      </c>
      <c r="D11" s="111">
        <v>24.055758548423537</v>
      </c>
      <c r="E11" s="111">
        <v>20.134867469047791</v>
      </c>
      <c r="F11" s="111">
        <v>20.247811842941665</v>
      </c>
      <c r="G11" s="111">
        <v>12.145479734080082</v>
      </c>
      <c r="H11" s="111">
        <v>10.180202365518189</v>
      </c>
      <c r="I11" s="111">
        <v>7.4123152827853849</v>
      </c>
      <c r="J11" s="112">
        <v>11.501578106207864</v>
      </c>
      <c r="N11" s="109"/>
      <c r="O11" s="45" t="s">
        <v>233</v>
      </c>
      <c r="P11" s="116" t="s">
        <v>6</v>
      </c>
      <c r="Q11" s="122">
        <v>370527</v>
      </c>
      <c r="R11" s="122">
        <v>303335</v>
      </c>
      <c r="S11" s="122">
        <v>310566</v>
      </c>
      <c r="T11" s="122">
        <v>189015</v>
      </c>
      <c r="U11" s="122">
        <v>168666</v>
      </c>
      <c r="V11" s="122">
        <v>138667</v>
      </c>
      <c r="W11" s="123">
        <v>248929</v>
      </c>
    </row>
    <row r="12" spans="1:23" x14ac:dyDescent="0.25">
      <c r="A12" s="109"/>
      <c r="B12" s="45"/>
      <c r="C12" s="116" t="s">
        <v>24</v>
      </c>
      <c r="D12" s="111">
        <v>0.66693034436556076</v>
      </c>
      <c r="E12" s="111">
        <v>0.60281889508666087</v>
      </c>
      <c r="F12" s="111">
        <v>0.90502925605617812</v>
      </c>
      <c r="G12" s="111">
        <v>0.47873893772144988</v>
      </c>
      <c r="H12" s="111">
        <v>0.3249032391069277</v>
      </c>
      <c r="I12" s="111">
        <v>0.30699159475021576</v>
      </c>
      <c r="J12" s="112">
        <v>0.36161697874367699</v>
      </c>
      <c r="N12" s="109"/>
      <c r="O12" s="45"/>
      <c r="P12" s="116" t="s">
        <v>24</v>
      </c>
      <c r="Q12" s="122">
        <v>11045.680808020594</v>
      </c>
      <c r="R12" s="122">
        <v>9915.4560942227181</v>
      </c>
      <c r="S12" s="122">
        <v>18166.229526918971</v>
      </c>
      <c r="T12" s="122">
        <v>7701.4249183494621</v>
      </c>
      <c r="U12" s="122">
        <v>5884.652068565998</v>
      </c>
      <c r="V12" s="122">
        <v>5972.7330174680474</v>
      </c>
      <c r="W12" s="123">
        <v>8491.2544662567761</v>
      </c>
    </row>
    <row r="13" spans="1:23" x14ac:dyDescent="0.25">
      <c r="A13" s="109"/>
      <c r="B13" s="45" t="s">
        <v>20</v>
      </c>
      <c r="C13" s="116" t="s">
        <v>6</v>
      </c>
      <c r="D13" s="111">
        <v>19.069118090315541</v>
      </c>
      <c r="E13" s="111">
        <v>15.39662784180577</v>
      </c>
      <c r="F13" s="111">
        <v>13.380026784078286</v>
      </c>
      <c r="G13" s="111">
        <v>8.0543817545193068</v>
      </c>
      <c r="H13" s="111">
        <v>6.2915545409039835</v>
      </c>
      <c r="I13" s="111">
        <v>4.3882885468484218</v>
      </c>
      <c r="J13" s="112">
        <v>5.9867814054026924</v>
      </c>
      <c r="N13" s="109"/>
      <c r="O13" s="45" t="s">
        <v>20</v>
      </c>
      <c r="P13" s="116" t="s">
        <v>6</v>
      </c>
      <c r="Q13" s="122">
        <v>1230768</v>
      </c>
      <c r="R13" s="122">
        <v>985551</v>
      </c>
      <c r="S13" s="122">
        <v>917830</v>
      </c>
      <c r="T13" s="122">
        <v>579652</v>
      </c>
      <c r="U13" s="122">
        <v>468829</v>
      </c>
      <c r="V13" s="122">
        <v>340443</v>
      </c>
      <c r="W13" s="123">
        <v>458042</v>
      </c>
    </row>
    <row r="14" spans="1:23" x14ac:dyDescent="0.25">
      <c r="A14" s="109"/>
      <c r="B14" s="117"/>
      <c r="C14" s="116" t="s">
        <v>24</v>
      </c>
      <c r="D14" s="111">
        <v>0.35538306856847396</v>
      </c>
      <c r="E14" s="111">
        <v>0.32314570547557703</v>
      </c>
      <c r="F14" s="111">
        <v>0.36360214526360035</v>
      </c>
      <c r="G14" s="111">
        <v>0.19724719481448677</v>
      </c>
      <c r="H14" s="111">
        <v>0.142369068544487</v>
      </c>
      <c r="I14" s="111">
        <v>0.12028343606253851</v>
      </c>
      <c r="J14" s="112">
        <v>0.1601761384834243</v>
      </c>
      <c r="N14" s="109"/>
      <c r="O14" s="117"/>
      <c r="P14" s="116" t="s">
        <v>24</v>
      </c>
      <c r="Q14" s="122">
        <v>24072.060376685018</v>
      </c>
      <c r="R14" s="122">
        <v>20574.841919033883</v>
      </c>
      <c r="S14" s="122">
        <v>33169.215465647947</v>
      </c>
      <c r="T14" s="122">
        <v>14544.320204348183</v>
      </c>
      <c r="U14" s="122">
        <v>10874.85817356398</v>
      </c>
      <c r="V14" s="122">
        <v>9294.1275598314187</v>
      </c>
      <c r="W14" s="123">
        <v>11880.104096723366</v>
      </c>
    </row>
    <row r="15" spans="1:23" x14ac:dyDescent="0.25">
      <c r="A15" s="118"/>
      <c r="B15" s="119"/>
      <c r="C15" s="119"/>
      <c r="D15" s="120"/>
      <c r="E15" s="120"/>
      <c r="F15" s="120"/>
      <c r="G15" s="120"/>
      <c r="H15" s="120"/>
      <c r="I15" s="120"/>
      <c r="J15" s="121"/>
      <c r="N15" s="118"/>
      <c r="O15" s="119"/>
      <c r="P15" s="119"/>
      <c r="Q15" s="120"/>
      <c r="R15" s="120"/>
      <c r="S15" s="120"/>
      <c r="T15" s="120"/>
      <c r="U15" s="120"/>
      <c r="V15" s="120"/>
      <c r="W15" s="121"/>
    </row>
    <row r="16" spans="1:23" x14ac:dyDescent="0.25">
      <c r="A16" s="6" t="s">
        <v>8</v>
      </c>
      <c r="B16" s="6"/>
      <c r="C16" s="6"/>
      <c r="D16" s="6"/>
      <c r="E16" s="6"/>
      <c r="F16" s="6"/>
      <c r="G16" s="6"/>
      <c r="H16" s="6"/>
      <c r="I16" s="6"/>
      <c r="N16" s="6" t="s">
        <v>8</v>
      </c>
      <c r="O16" s="6"/>
      <c r="P16" s="6"/>
      <c r="Q16" s="6"/>
      <c r="R16" s="6"/>
      <c r="S16" s="6"/>
      <c r="T16" s="6"/>
      <c r="U16" s="6"/>
      <c r="V16" s="6"/>
    </row>
    <row r="17" spans="1:23" ht="56.25" customHeight="1" x14ac:dyDescent="0.25">
      <c r="A17" s="172" t="s">
        <v>15</v>
      </c>
      <c r="B17" s="172"/>
      <c r="C17" s="172"/>
      <c r="D17" s="172"/>
      <c r="E17" s="172"/>
      <c r="F17" s="172"/>
      <c r="G17" s="172"/>
      <c r="H17" s="172"/>
      <c r="I17" s="172"/>
      <c r="J17" s="172"/>
      <c r="K17" s="6"/>
      <c r="L17" s="6"/>
      <c r="M17" s="6"/>
      <c r="N17" s="172" t="s">
        <v>15</v>
      </c>
      <c r="O17" s="172"/>
      <c r="P17" s="172"/>
      <c r="Q17" s="172"/>
      <c r="R17" s="172"/>
      <c r="S17" s="172"/>
      <c r="T17" s="172"/>
      <c r="U17" s="172"/>
      <c r="V17" s="172"/>
      <c r="W17" s="172"/>
    </row>
    <row r="18" spans="1:23" ht="68.25" customHeight="1" x14ac:dyDescent="0.25">
      <c r="A18" s="172" t="s">
        <v>16</v>
      </c>
      <c r="B18" s="172"/>
      <c r="C18" s="172"/>
      <c r="D18" s="172"/>
      <c r="E18" s="172"/>
      <c r="F18" s="172"/>
      <c r="G18" s="172"/>
      <c r="H18" s="172"/>
      <c r="I18" s="172"/>
      <c r="J18" s="172"/>
      <c r="K18" s="6"/>
      <c r="L18" s="6"/>
      <c r="M18" s="6"/>
      <c r="N18" s="172" t="s">
        <v>16</v>
      </c>
      <c r="O18" s="172"/>
      <c r="P18" s="172"/>
      <c r="Q18" s="172"/>
      <c r="R18" s="172"/>
      <c r="S18" s="172"/>
      <c r="T18" s="172"/>
      <c r="U18" s="172"/>
      <c r="V18" s="172"/>
      <c r="W18" s="172"/>
    </row>
    <row r="19" spans="1:23" ht="27" customHeight="1" x14ac:dyDescent="0.25">
      <c r="A19" s="172" t="s">
        <v>416</v>
      </c>
      <c r="B19" s="172"/>
      <c r="C19" s="172"/>
      <c r="D19" s="172"/>
      <c r="E19" s="172"/>
      <c r="F19" s="172"/>
      <c r="G19" s="172"/>
      <c r="H19" s="172"/>
      <c r="I19" s="172"/>
      <c r="J19" s="172"/>
      <c r="N19" s="172" t="s">
        <v>416</v>
      </c>
      <c r="O19" s="172"/>
      <c r="P19" s="172"/>
      <c r="Q19" s="172"/>
      <c r="R19" s="172"/>
      <c r="S19" s="172"/>
      <c r="T19" s="172"/>
      <c r="U19" s="172"/>
      <c r="V19" s="172"/>
      <c r="W19" s="172"/>
    </row>
    <row r="20" spans="1:23" ht="15.75" customHeight="1" x14ac:dyDescent="0.25">
      <c r="A20" s="172" t="s">
        <v>236</v>
      </c>
      <c r="B20" s="172"/>
      <c r="C20" s="172"/>
      <c r="D20" s="172"/>
      <c r="E20" s="172"/>
      <c r="F20" s="172"/>
      <c r="G20" s="172"/>
      <c r="H20" s="172"/>
      <c r="I20" s="172"/>
      <c r="J20" s="172"/>
      <c r="N20" s="172" t="s">
        <v>236</v>
      </c>
      <c r="O20" s="172"/>
      <c r="P20" s="172"/>
      <c r="Q20" s="172"/>
      <c r="R20" s="172"/>
      <c r="S20" s="172"/>
      <c r="T20" s="172"/>
      <c r="U20" s="172"/>
      <c r="V20" s="172"/>
      <c r="W20" s="172"/>
    </row>
    <row r="21" spans="1:23" x14ac:dyDescent="0.25">
      <c r="A21" s="172" t="s">
        <v>11</v>
      </c>
      <c r="B21" s="172"/>
      <c r="C21" s="172"/>
      <c r="D21" s="172"/>
      <c r="E21" s="172"/>
      <c r="F21" s="172"/>
      <c r="G21" s="172"/>
      <c r="H21" s="172"/>
      <c r="I21" s="172"/>
      <c r="J21" s="172"/>
      <c r="K21" s="6"/>
      <c r="L21" s="6"/>
      <c r="M21" s="6"/>
      <c r="N21" s="172" t="s">
        <v>11</v>
      </c>
      <c r="O21" s="172"/>
      <c r="P21" s="172"/>
      <c r="Q21" s="172"/>
      <c r="R21" s="172"/>
      <c r="S21" s="172"/>
      <c r="T21" s="172"/>
      <c r="U21" s="172"/>
      <c r="V21" s="172"/>
      <c r="W21" s="172"/>
    </row>
  </sheetData>
  <mergeCells count="14">
    <mergeCell ref="A18:J18"/>
    <mergeCell ref="N18:W18"/>
    <mergeCell ref="A19:J19"/>
    <mergeCell ref="N19:W19"/>
    <mergeCell ref="A21:J21"/>
    <mergeCell ref="N21:W21"/>
    <mergeCell ref="A20:J20"/>
    <mergeCell ref="N20:W20"/>
    <mergeCell ref="A3:J3"/>
    <mergeCell ref="N3:W3"/>
    <mergeCell ref="A4:J4"/>
    <mergeCell ref="N4:W4"/>
    <mergeCell ref="A17:J17"/>
    <mergeCell ref="N17:W17"/>
  </mergeCells>
  <hyperlinks>
    <hyperlink ref="A1" location="Indice!A1" display="Indice" xr:uid="{0925E882-21B7-4535-A07A-283A444C23EB}"/>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15C88-8098-404F-B854-02C8D54F20AB}">
  <dimension ref="A1:X29"/>
  <sheetViews>
    <sheetView workbookViewId="0"/>
  </sheetViews>
  <sheetFormatPr baseColWidth="10" defaultRowHeight="15" x14ac:dyDescent="0.25"/>
  <cols>
    <col min="2" max="2" width="16.28515625" customWidth="1"/>
    <col min="16" max="16" width="14" customWidth="1"/>
    <col min="17" max="17" width="13.42578125" customWidth="1"/>
  </cols>
  <sheetData>
    <row r="1" spans="1:24" x14ac:dyDescent="0.25">
      <c r="A1" s="166" t="s">
        <v>278</v>
      </c>
    </row>
    <row r="3" spans="1:24" x14ac:dyDescent="0.25">
      <c r="A3" s="18" t="s">
        <v>215</v>
      </c>
      <c r="O3" s="18" t="s">
        <v>216</v>
      </c>
    </row>
    <row r="4" spans="1:24" x14ac:dyDescent="0.25">
      <c r="A4" s="17" t="s">
        <v>14</v>
      </c>
      <c r="O4" s="7" t="s">
        <v>17</v>
      </c>
    </row>
    <row r="6" spans="1:24" x14ac:dyDescent="0.25">
      <c r="A6" s="75"/>
      <c r="B6" s="76"/>
      <c r="C6" s="76"/>
      <c r="D6" s="77" t="s">
        <v>0</v>
      </c>
      <c r="E6" s="77" t="s">
        <v>1</v>
      </c>
      <c r="F6" s="77" t="s">
        <v>2</v>
      </c>
      <c r="G6" s="77" t="s">
        <v>3</v>
      </c>
      <c r="H6" s="77" t="s">
        <v>4</v>
      </c>
      <c r="I6" s="77" t="s">
        <v>5</v>
      </c>
      <c r="J6" s="81">
        <v>2020</v>
      </c>
      <c r="O6" s="75"/>
      <c r="P6" s="76"/>
      <c r="Q6" s="76"/>
      <c r="R6" s="77" t="s">
        <v>0</v>
      </c>
      <c r="S6" s="77" t="s">
        <v>1</v>
      </c>
      <c r="T6" s="77" t="s">
        <v>2</v>
      </c>
      <c r="U6" s="77" t="s">
        <v>3</v>
      </c>
      <c r="V6" s="77" t="s">
        <v>4</v>
      </c>
      <c r="W6" s="77" t="s">
        <v>5</v>
      </c>
      <c r="X6" s="81">
        <v>2020</v>
      </c>
    </row>
    <row r="7" spans="1:24" x14ac:dyDescent="0.25">
      <c r="A7" s="78"/>
      <c r="B7" s="18"/>
      <c r="C7" s="18"/>
      <c r="D7" s="74"/>
      <c r="E7" s="74"/>
      <c r="F7" s="74"/>
      <c r="G7" s="74"/>
      <c r="H7" s="74"/>
      <c r="I7" s="74"/>
      <c r="J7" s="80"/>
      <c r="O7" s="78"/>
      <c r="P7" s="18"/>
      <c r="Q7" s="18"/>
      <c r="R7" s="74"/>
      <c r="S7" s="74"/>
      <c r="T7" s="74"/>
      <c r="U7" s="74"/>
      <c r="V7" s="74"/>
      <c r="W7" s="74"/>
      <c r="X7" s="80"/>
    </row>
    <row r="8" spans="1:24" x14ac:dyDescent="0.25">
      <c r="A8" s="173" t="s">
        <v>217</v>
      </c>
      <c r="B8" s="64" t="s">
        <v>44</v>
      </c>
      <c r="C8" s="7" t="s">
        <v>6</v>
      </c>
      <c r="D8" s="21">
        <v>23.573972558394857</v>
      </c>
      <c r="E8" s="21">
        <v>20.885153145593208</v>
      </c>
      <c r="F8" s="21">
        <v>20.451517877772442</v>
      </c>
      <c r="G8" s="21">
        <v>19.621080296156617</v>
      </c>
      <c r="H8" s="21">
        <v>19.311335115207658</v>
      </c>
      <c r="I8" s="21">
        <v>17.439612011266213</v>
      </c>
      <c r="J8" s="22">
        <v>15.811574054968005</v>
      </c>
      <c r="O8" s="173" t="s">
        <v>217</v>
      </c>
      <c r="P8" s="64" t="s">
        <v>44</v>
      </c>
      <c r="Q8" s="7" t="s">
        <v>6</v>
      </c>
      <c r="R8" s="82">
        <v>1369066</v>
      </c>
      <c r="S8" s="82">
        <v>1353926</v>
      </c>
      <c r="T8" s="82">
        <v>1325070</v>
      </c>
      <c r="U8" s="82">
        <v>1253654</v>
      </c>
      <c r="V8" s="82">
        <v>1241995</v>
      </c>
      <c r="W8" s="82">
        <v>1134219</v>
      </c>
      <c r="X8" s="83">
        <v>1294991</v>
      </c>
    </row>
    <row r="9" spans="1:24" x14ac:dyDescent="0.25">
      <c r="A9" s="173"/>
      <c r="B9" s="64"/>
      <c r="C9" s="7" t="s">
        <v>41</v>
      </c>
      <c r="D9" s="21">
        <v>0.25711065950263623</v>
      </c>
      <c r="E9" s="21">
        <v>0.26493897139839562</v>
      </c>
      <c r="F9" s="21">
        <v>0.41077299330625433</v>
      </c>
      <c r="G9" s="21">
        <v>0.24826673074139494</v>
      </c>
      <c r="H9" s="21">
        <v>0.19831762225578572</v>
      </c>
      <c r="I9" s="21">
        <v>0.20822398675419124</v>
      </c>
      <c r="J9" s="22">
        <v>0.38718948884086163</v>
      </c>
      <c r="O9" s="173"/>
      <c r="P9" s="64"/>
      <c r="Q9" s="7" t="s">
        <v>41</v>
      </c>
      <c r="R9" s="82">
        <v>20031.394139535503</v>
      </c>
      <c r="S9" s="82">
        <v>22785.493502470894</v>
      </c>
      <c r="T9" s="82">
        <v>46750.161627742622</v>
      </c>
      <c r="U9" s="82">
        <v>27087.040051756798</v>
      </c>
      <c r="V9" s="82">
        <v>18581.842113932547</v>
      </c>
      <c r="W9" s="82">
        <v>17254.700417779615</v>
      </c>
      <c r="X9" s="83">
        <v>42374.870784560648</v>
      </c>
    </row>
    <row r="10" spans="1:24" x14ac:dyDescent="0.25">
      <c r="A10" s="30"/>
      <c r="B10" s="64" t="s">
        <v>45</v>
      </c>
      <c r="C10" s="7" t="s">
        <v>6</v>
      </c>
      <c r="D10" s="21">
        <v>11.79099831046992</v>
      </c>
      <c r="E10" s="21">
        <v>12.80706246760619</v>
      </c>
      <c r="F10" s="21">
        <v>13.835346042238411</v>
      </c>
      <c r="G10" s="21">
        <v>13.466859237959833</v>
      </c>
      <c r="H10" s="21">
        <v>13.050379153625244</v>
      </c>
      <c r="I10" s="21">
        <v>12.764269044638324</v>
      </c>
      <c r="J10" s="22">
        <v>12.665622810631213</v>
      </c>
      <c r="O10" s="30"/>
      <c r="P10" s="64" t="s">
        <v>45</v>
      </c>
      <c r="Q10" s="7" t="s">
        <v>6</v>
      </c>
      <c r="R10" s="82">
        <v>684766</v>
      </c>
      <c r="S10" s="82">
        <v>830246</v>
      </c>
      <c r="T10" s="82">
        <v>896403</v>
      </c>
      <c r="U10" s="82">
        <v>860441</v>
      </c>
      <c r="V10" s="82">
        <v>839326</v>
      </c>
      <c r="W10" s="82">
        <v>830149</v>
      </c>
      <c r="X10" s="83">
        <v>1037333</v>
      </c>
    </row>
    <row r="11" spans="1:24" x14ac:dyDescent="0.25">
      <c r="A11" s="30"/>
      <c r="B11" s="64"/>
      <c r="C11" s="7" t="s">
        <v>41</v>
      </c>
      <c r="D11" s="21">
        <v>0.2127292280750574</v>
      </c>
      <c r="E11" s="21">
        <v>0.23672471272630333</v>
      </c>
      <c r="F11" s="21">
        <v>0.27283700671516575</v>
      </c>
      <c r="G11" s="21">
        <v>0.23178543406893437</v>
      </c>
      <c r="H11" s="21">
        <v>0.19170153425667386</v>
      </c>
      <c r="I11" s="21">
        <v>0.18706673707019977</v>
      </c>
      <c r="J11" s="22">
        <v>0.19562193892867669</v>
      </c>
      <c r="O11" s="30"/>
      <c r="P11" s="64"/>
      <c r="Q11" s="7" t="s">
        <v>41</v>
      </c>
      <c r="R11" s="82">
        <v>14375.986310574519</v>
      </c>
      <c r="S11" s="82">
        <v>17820.575307317158</v>
      </c>
      <c r="T11" s="82">
        <v>33288.150843015377</v>
      </c>
      <c r="U11" s="82">
        <v>18900.843712830596</v>
      </c>
      <c r="V11" s="82">
        <v>15513.043727767476</v>
      </c>
      <c r="W11" s="82">
        <v>14998.371847209979</v>
      </c>
      <c r="X11" s="83">
        <v>18009.098839186627</v>
      </c>
    </row>
    <row r="12" spans="1:24" x14ac:dyDescent="0.25">
      <c r="A12" s="30"/>
      <c r="B12" s="64" t="s">
        <v>46</v>
      </c>
      <c r="C12" s="7" t="s">
        <v>6</v>
      </c>
      <c r="D12" s="21">
        <v>11.418051592311501</v>
      </c>
      <c r="E12" s="21">
        <v>10.606967445763507</v>
      </c>
      <c r="F12" s="21">
        <v>10.284548158773802</v>
      </c>
      <c r="G12" s="21">
        <v>10.126536117603715</v>
      </c>
      <c r="H12" s="21">
        <v>10.626066053739216</v>
      </c>
      <c r="I12" s="21">
        <v>10.578495851742103</v>
      </c>
      <c r="J12" s="22">
        <v>11.769509359173817</v>
      </c>
      <c r="O12" s="30"/>
      <c r="P12" s="64" t="s">
        <v>46</v>
      </c>
      <c r="Q12" s="7" t="s">
        <v>6</v>
      </c>
      <c r="R12" s="82">
        <v>663107</v>
      </c>
      <c r="S12" s="82">
        <v>687620</v>
      </c>
      <c r="T12" s="82">
        <v>666344</v>
      </c>
      <c r="U12" s="82">
        <v>647017</v>
      </c>
      <c r="V12" s="82">
        <v>683408</v>
      </c>
      <c r="W12" s="82">
        <v>687993</v>
      </c>
      <c r="X12" s="83">
        <v>963940</v>
      </c>
    </row>
    <row r="13" spans="1:24" x14ac:dyDescent="0.25">
      <c r="A13" s="30"/>
      <c r="B13" s="64"/>
      <c r="C13" s="7" t="s">
        <v>41</v>
      </c>
      <c r="D13" s="21">
        <v>0.18902331405599634</v>
      </c>
      <c r="E13" s="21">
        <v>0.18637474993407147</v>
      </c>
      <c r="F13" s="21">
        <v>0.28080593947065297</v>
      </c>
      <c r="G13" s="21">
        <v>0.20803146697237421</v>
      </c>
      <c r="H13" s="21">
        <v>0.16141365863184443</v>
      </c>
      <c r="I13" s="21">
        <v>0.16280818953479229</v>
      </c>
      <c r="J13" s="22">
        <v>0.1955660545619014</v>
      </c>
      <c r="O13" s="30"/>
      <c r="P13" s="64"/>
      <c r="Q13" s="7" t="s">
        <v>41</v>
      </c>
      <c r="R13" s="82">
        <v>12170.192798123049</v>
      </c>
      <c r="S13" s="82">
        <v>13677.733227601128</v>
      </c>
      <c r="T13" s="82">
        <v>29818.489908105985</v>
      </c>
      <c r="U13" s="82">
        <v>17741.032285082481</v>
      </c>
      <c r="V13" s="82">
        <v>13095.486228105456</v>
      </c>
      <c r="W13" s="82">
        <v>12827.111314641337</v>
      </c>
      <c r="X13" s="83">
        <v>18046.593660767816</v>
      </c>
    </row>
    <row r="14" spans="1:24" x14ac:dyDescent="0.25">
      <c r="A14" s="30"/>
      <c r="B14" s="64" t="s">
        <v>47</v>
      </c>
      <c r="C14" s="7" t="s">
        <v>6</v>
      </c>
      <c r="D14" s="21">
        <v>11.177622439273687</v>
      </c>
      <c r="E14" s="21">
        <v>10.032578917491424</v>
      </c>
      <c r="F14" s="21">
        <v>8.7925151090147224</v>
      </c>
      <c r="G14" s="21">
        <v>8.4399878422154959</v>
      </c>
      <c r="H14" s="21">
        <v>7.7671062267644988</v>
      </c>
      <c r="I14" s="21">
        <v>7.5225095153615777</v>
      </c>
      <c r="J14" s="22">
        <v>8.1692682889902084</v>
      </c>
      <c r="O14" s="30"/>
      <c r="P14" s="64" t="s">
        <v>47</v>
      </c>
      <c r="Q14" s="7" t="s">
        <v>6</v>
      </c>
      <c r="R14" s="82">
        <v>649144</v>
      </c>
      <c r="S14" s="82">
        <v>650384</v>
      </c>
      <c r="T14" s="82">
        <v>569674</v>
      </c>
      <c r="U14" s="82">
        <v>539258</v>
      </c>
      <c r="V14" s="82">
        <v>499536</v>
      </c>
      <c r="W14" s="82">
        <v>489241</v>
      </c>
      <c r="X14" s="83">
        <v>669075</v>
      </c>
    </row>
    <row r="15" spans="1:24" x14ac:dyDescent="0.25">
      <c r="A15" s="30"/>
      <c r="B15" s="64"/>
      <c r="C15" s="7" t="s">
        <v>41</v>
      </c>
      <c r="D15" s="21">
        <v>0.17951520156501516</v>
      </c>
      <c r="E15" s="21">
        <v>0.16950435706258177</v>
      </c>
      <c r="F15" s="21">
        <v>0.22239186257299354</v>
      </c>
      <c r="G15" s="21">
        <v>0.17267411111726735</v>
      </c>
      <c r="H15" s="21">
        <v>0.12488855277415661</v>
      </c>
      <c r="I15" s="21">
        <v>0.13129980564342555</v>
      </c>
      <c r="J15" s="22">
        <v>0.22545016622669778</v>
      </c>
      <c r="O15" s="30"/>
      <c r="P15" s="64"/>
      <c r="Q15" s="7" t="s">
        <v>41</v>
      </c>
      <c r="R15" s="82">
        <v>11577.713996125098</v>
      </c>
      <c r="S15" s="82">
        <v>13114.585521568424</v>
      </c>
      <c r="T15" s="82">
        <v>20011.529196326395</v>
      </c>
      <c r="U15" s="82">
        <v>14523.098634888804</v>
      </c>
      <c r="V15" s="82">
        <v>9450.1974210337867</v>
      </c>
      <c r="W15" s="82">
        <v>9496.9847692608746</v>
      </c>
      <c r="X15" s="83">
        <v>23395.866133984553</v>
      </c>
    </row>
    <row r="16" spans="1:24" x14ac:dyDescent="0.25">
      <c r="A16" s="30"/>
      <c r="B16" s="64" t="s">
        <v>48</v>
      </c>
      <c r="C16" s="7" t="s">
        <v>6</v>
      </c>
      <c r="D16" s="21">
        <v>10.601456866703446</v>
      </c>
      <c r="E16" s="21">
        <v>11.208983266283289</v>
      </c>
      <c r="F16" s="21">
        <v>10.382710258664849</v>
      </c>
      <c r="G16" s="21">
        <v>10.46431843629105</v>
      </c>
      <c r="H16" s="21">
        <v>9.7860195943981356</v>
      </c>
      <c r="I16" s="21">
        <v>9.5933787782758539</v>
      </c>
      <c r="J16" s="22">
        <v>10.060272429819934</v>
      </c>
      <c r="O16" s="30"/>
      <c r="P16" s="64" t="s">
        <v>48</v>
      </c>
      <c r="Q16" s="7" t="s">
        <v>6</v>
      </c>
      <c r="R16" s="82">
        <v>615683</v>
      </c>
      <c r="S16" s="82">
        <v>726647</v>
      </c>
      <c r="T16" s="82">
        <v>672704</v>
      </c>
      <c r="U16" s="82">
        <v>668599</v>
      </c>
      <c r="V16" s="82">
        <v>629381</v>
      </c>
      <c r="W16" s="82">
        <v>623924</v>
      </c>
      <c r="X16" s="83">
        <v>823951</v>
      </c>
    </row>
    <row r="17" spans="1:24" x14ac:dyDescent="0.25">
      <c r="A17" s="30"/>
      <c r="B17" s="64"/>
      <c r="C17" s="7" t="s">
        <v>41</v>
      </c>
      <c r="D17" s="21">
        <v>0.16461989413113981</v>
      </c>
      <c r="E17" s="21">
        <v>0.16559243886833813</v>
      </c>
      <c r="F17" s="21">
        <v>0.20742784112355184</v>
      </c>
      <c r="G17" s="21">
        <v>0.18921304346612336</v>
      </c>
      <c r="H17" s="21">
        <v>0.13275151457586434</v>
      </c>
      <c r="I17" s="21">
        <v>0.13327570977470821</v>
      </c>
      <c r="J17" s="22">
        <v>0.1579465207493749</v>
      </c>
      <c r="O17" s="30"/>
      <c r="P17" s="64"/>
      <c r="Q17" s="7" t="s">
        <v>41</v>
      </c>
      <c r="R17" s="82">
        <v>10711.061766612847</v>
      </c>
      <c r="S17" s="82">
        <v>12605.96033990371</v>
      </c>
      <c r="T17" s="82">
        <v>19695.643329101818</v>
      </c>
      <c r="U17" s="82">
        <v>16604.689904458872</v>
      </c>
      <c r="V17" s="82">
        <v>9562.6956840994826</v>
      </c>
      <c r="W17" s="82">
        <v>10309.649499939898</v>
      </c>
      <c r="X17" s="83">
        <v>14810.478160363276</v>
      </c>
    </row>
    <row r="18" spans="1:24" x14ac:dyDescent="0.25">
      <c r="A18" s="30"/>
      <c r="B18" s="64" t="s">
        <v>49</v>
      </c>
      <c r="C18" s="7" t="s">
        <v>6</v>
      </c>
      <c r="D18" s="21">
        <v>10.357118996503162</v>
      </c>
      <c r="E18" s="21">
        <v>10.947179578942173</v>
      </c>
      <c r="F18" s="21">
        <v>11.360627027390775</v>
      </c>
      <c r="G18" s="21">
        <v>11.221534929684244</v>
      </c>
      <c r="H18" s="21">
        <v>11.426043663695323</v>
      </c>
      <c r="I18" s="21">
        <v>11.955605537406894</v>
      </c>
      <c r="J18" s="22">
        <v>13.584165654678197</v>
      </c>
      <c r="O18" s="30"/>
      <c r="P18" s="64" t="s">
        <v>49</v>
      </c>
      <c r="Q18" s="7" t="s">
        <v>6</v>
      </c>
      <c r="R18" s="82">
        <v>601493</v>
      </c>
      <c r="S18" s="82">
        <v>709675</v>
      </c>
      <c r="T18" s="82">
        <v>736064</v>
      </c>
      <c r="U18" s="82">
        <v>716980</v>
      </c>
      <c r="V18" s="82">
        <v>734858</v>
      </c>
      <c r="W18" s="82">
        <v>777556</v>
      </c>
      <c r="X18" s="83">
        <v>1112563</v>
      </c>
    </row>
    <row r="19" spans="1:24" x14ac:dyDescent="0.25">
      <c r="A19" s="30"/>
      <c r="B19" s="64"/>
      <c r="C19" s="7" t="s">
        <v>41</v>
      </c>
      <c r="D19" s="21">
        <v>0.18009129045567665</v>
      </c>
      <c r="E19" s="21">
        <v>0.22495161517448489</v>
      </c>
      <c r="F19" s="21">
        <v>0.29561625705072814</v>
      </c>
      <c r="G19" s="21">
        <v>0.21626436990449288</v>
      </c>
      <c r="H19" s="21">
        <v>0.15542655858671031</v>
      </c>
      <c r="I19" s="21">
        <v>0.1596568866432263</v>
      </c>
      <c r="J19" s="22">
        <v>0.19333445730449469</v>
      </c>
      <c r="O19" s="30"/>
      <c r="P19" s="64"/>
      <c r="Q19" s="7" t="s">
        <v>41</v>
      </c>
      <c r="R19" s="82">
        <v>11365.268724855294</v>
      </c>
      <c r="S19" s="82">
        <v>16119.456801900931</v>
      </c>
      <c r="T19" s="82">
        <v>26936.650945482343</v>
      </c>
      <c r="U19" s="82">
        <v>19583.287662334722</v>
      </c>
      <c r="V19" s="82">
        <v>11850.594648948638</v>
      </c>
      <c r="W19" s="82">
        <v>12021.793871828069</v>
      </c>
      <c r="X19" s="83">
        <v>15748.499905513372</v>
      </c>
    </row>
    <row r="20" spans="1:24" x14ac:dyDescent="0.25">
      <c r="A20" s="30"/>
      <c r="B20" s="64" t="s">
        <v>50</v>
      </c>
      <c r="C20" s="7" t="s">
        <v>6</v>
      </c>
      <c r="D20" s="21">
        <v>21.080779236343425</v>
      </c>
      <c r="E20" s="21">
        <v>23.51207517832021</v>
      </c>
      <c r="F20" s="21">
        <v>24.892735526144996</v>
      </c>
      <c r="G20" s="21">
        <v>26.65968314008904</v>
      </c>
      <c r="H20" s="21">
        <v>28.033050192569924</v>
      </c>
      <c r="I20" s="21">
        <v>30.146129261309035</v>
      </c>
      <c r="J20" s="22">
        <v>27.939587401738624</v>
      </c>
      <c r="O20" s="30"/>
      <c r="P20" s="64" t="s">
        <v>50</v>
      </c>
      <c r="Q20" s="7" t="s">
        <v>6</v>
      </c>
      <c r="R20" s="82">
        <v>1224273</v>
      </c>
      <c r="S20" s="82">
        <v>1524222</v>
      </c>
      <c r="T20" s="82">
        <v>1612820</v>
      </c>
      <c r="U20" s="82">
        <v>1703373</v>
      </c>
      <c r="V20" s="82">
        <v>1802926</v>
      </c>
      <c r="W20" s="82">
        <v>1960612</v>
      </c>
      <c r="X20" s="83">
        <v>2288293</v>
      </c>
    </row>
    <row r="21" spans="1:24" x14ac:dyDescent="0.25">
      <c r="A21" s="30"/>
      <c r="B21" s="64"/>
      <c r="C21" s="7" t="s">
        <v>41</v>
      </c>
      <c r="D21" s="21">
        <v>0.30352190847143395</v>
      </c>
      <c r="E21" s="21">
        <v>0.32070855706233392</v>
      </c>
      <c r="F21" s="21">
        <v>0.49576385928409639</v>
      </c>
      <c r="G21" s="21">
        <v>0.35397411066852053</v>
      </c>
      <c r="H21" s="21">
        <v>0.3071441328517821</v>
      </c>
      <c r="I21" s="21">
        <v>0.30805372139940573</v>
      </c>
      <c r="J21" s="22">
        <v>0.32741714494184293</v>
      </c>
      <c r="O21" s="30"/>
      <c r="P21" s="64"/>
      <c r="Q21" s="7" t="s">
        <v>41</v>
      </c>
      <c r="R21" s="82">
        <v>19588.419281475271</v>
      </c>
      <c r="S21" s="82">
        <v>23103.508659702104</v>
      </c>
      <c r="T21" s="82">
        <v>51028.29515662491</v>
      </c>
      <c r="U21" s="82">
        <v>38048.859365314034</v>
      </c>
      <c r="V21" s="82">
        <v>24469.692505789393</v>
      </c>
      <c r="W21" s="82">
        <v>26700.138107990799</v>
      </c>
      <c r="X21" s="83">
        <v>29873.458234528243</v>
      </c>
    </row>
    <row r="22" spans="1:24" x14ac:dyDescent="0.25">
      <c r="A22" s="30"/>
      <c r="B22" s="73" t="s">
        <v>20</v>
      </c>
      <c r="C22" s="7" t="s">
        <v>6</v>
      </c>
      <c r="D22" s="21">
        <v>100</v>
      </c>
      <c r="E22" s="21">
        <v>100</v>
      </c>
      <c r="F22" s="21">
        <v>100</v>
      </c>
      <c r="G22" s="21">
        <v>100</v>
      </c>
      <c r="H22" s="21">
        <v>100</v>
      </c>
      <c r="I22" s="21">
        <v>100</v>
      </c>
      <c r="J22" s="22">
        <v>100</v>
      </c>
      <c r="O22" s="30"/>
      <c r="P22" s="73" t="s">
        <v>20</v>
      </c>
      <c r="Q22" s="7" t="s">
        <v>6</v>
      </c>
      <c r="R22" s="82">
        <v>5807532</v>
      </c>
      <c r="S22" s="82">
        <v>6482720</v>
      </c>
      <c r="T22" s="82">
        <v>6479079</v>
      </c>
      <c r="U22" s="82">
        <v>6389322</v>
      </c>
      <c r="V22" s="82">
        <v>6431430</v>
      </c>
      <c r="W22" s="82">
        <v>6503694</v>
      </c>
      <c r="X22" s="83">
        <v>8190146</v>
      </c>
    </row>
    <row r="23" spans="1:24" x14ac:dyDescent="0.25">
      <c r="A23" s="30"/>
      <c r="B23" s="64"/>
      <c r="C23" s="7" t="s">
        <v>7</v>
      </c>
      <c r="D23" s="21">
        <v>0</v>
      </c>
      <c r="E23" s="21">
        <v>0</v>
      </c>
      <c r="F23" s="21">
        <v>0</v>
      </c>
      <c r="G23" s="21">
        <v>0</v>
      </c>
      <c r="H23" s="21">
        <v>0</v>
      </c>
      <c r="I23" s="21">
        <v>0</v>
      </c>
      <c r="J23" s="22">
        <v>0</v>
      </c>
      <c r="O23" s="30"/>
      <c r="P23" s="64"/>
      <c r="Q23" s="7" t="s">
        <v>7</v>
      </c>
      <c r="R23" s="82">
        <v>49401.685724436866</v>
      </c>
      <c r="S23" s="82">
        <v>62167.885457042677</v>
      </c>
      <c r="T23" s="82">
        <v>179064.04224215841</v>
      </c>
      <c r="U23" s="82">
        <v>111208.78596155132</v>
      </c>
      <c r="V23" s="82">
        <v>61901.536700801327</v>
      </c>
      <c r="W23" s="82">
        <v>60403.020697288281</v>
      </c>
      <c r="X23" s="83">
        <v>98802.7621853608</v>
      </c>
    </row>
    <row r="24" spans="1:24" x14ac:dyDescent="0.25">
      <c r="A24" s="11"/>
      <c r="B24" s="25"/>
      <c r="C24" s="25"/>
      <c r="D24" s="25"/>
      <c r="E24" s="25"/>
      <c r="F24" s="25"/>
      <c r="G24" s="25"/>
      <c r="H24" s="25"/>
      <c r="I24" s="25"/>
      <c r="J24" s="79"/>
      <c r="O24" s="11"/>
      <c r="P24" s="25"/>
      <c r="Q24" s="25"/>
      <c r="R24" s="25"/>
      <c r="S24" s="25"/>
      <c r="T24" s="25"/>
      <c r="U24" s="25"/>
      <c r="V24" s="25"/>
      <c r="W24" s="25"/>
      <c r="X24" s="79"/>
    </row>
    <row r="25" spans="1:24" x14ac:dyDescent="0.25">
      <c r="A25" s="6" t="s">
        <v>8</v>
      </c>
      <c r="B25" s="6"/>
      <c r="C25" s="6"/>
      <c r="D25" s="6"/>
      <c r="E25" s="6"/>
      <c r="F25" s="6"/>
      <c r="G25" s="6"/>
      <c r="H25" s="6"/>
      <c r="I25" s="6"/>
      <c r="O25" s="6" t="s">
        <v>8</v>
      </c>
      <c r="P25" s="6"/>
      <c r="Q25" s="6"/>
      <c r="R25" s="6"/>
      <c r="S25" s="6"/>
      <c r="T25" s="6"/>
      <c r="U25" s="6"/>
      <c r="V25" s="6"/>
      <c r="W25" s="6"/>
    </row>
    <row r="26" spans="1:24" ht="53.25" customHeight="1" x14ac:dyDescent="0.25">
      <c r="A26" s="172" t="s">
        <v>15</v>
      </c>
      <c r="B26" s="172"/>
      <c r="C26" s="172"/>
      <c r="D26" s="172"/>
      <c r="E26" s="172"/>
      <c r="F26" s="172"/>
      <c r="G26" s="172"/>
      <c r="H26" s="172"/>
      <c r="I26" s="172"/>
      <c r="J26" s="172"/>
      <c r="K26" s="6"/>
      <c r="L26" s="6"/>
      <c r="M26" s="6"/>
      <c r="N26" s="6"/>
      <c r="O26" s="172" t="s">
        <v>15</v>
      </c>
      <c r="P26" s="172"/>
      <c r="Q26" s="172"/>
      <c r="R26" s="172"/>
      <c r="S26" s="172"/>
      <c r="T26" s="172"/>
      <c r="U26" s="172"/>
      <c r="V26" s="172"/>
      <c r="W26" s="172"/>
      <c r="X26" s="172"/>
    </row>
    <row r="27" spans="1:24" ht="68.25" customHeight="1" x14ac:dyDescent="0.25">
      <c r="A27" s="172" t="s">
        <v>16</v>
      </c>
      <c r="B27" s="172"/>
      <c r="C27" s="172"/>
      <c r="D27" s="172"/>
      <c r="E27" s="172"/>
      <c r="F27" s="172"/>
      <c r="G27" s="172"/>
      <c r="H27" s="172"/>
      <c r="I27" s="172"/>
      <c r="J27" s="172"/>
      <c r="K27" s="6"/>
      <c r="L27" s="6"/>
      <c r="M27" s="6"/>
      <c r="N27" s="6"/>
      <c r="O27" s="172" t="s">
        <v>16</v>
      </c>
      <c r="P27" s="172"/>
      <c r="Q27" s="172"/>
      <c r="R27" s="172"/>
      <c r="S27" s="172"/>
      <c r="T27" s="172"/>
      <c r="U27" s="172"/>
      <c r="V27" s="172"/>
      <c r="W27" s="172"/>
      <c r="X27" s="172"/>
    </row>
    <row r="28" spans="1:24" ht="18.75" customHeight="1" x14ac:dyDescent="0.25">
      <c r="A28" s="172" t="s">
        <v>375</v>
      </c>
      <c r="B28" s="172"/>
      <c r="C28" s="172"/>
      <c r="D28" s="172"/>
      <c r="E28" s="172"/>
      <c r="F28" s="172"/>
      <c r="G28" s="172"/>
      <c r="H28" s="172"/>
      <c r="I28" s="172"/>
      <c r="J28" s="172"/>
      <c r="K28" s="6"/>
      <c r="L28" s="6"/>
      <c r="M28" s="6"/>
      <c r="N28" s="6"/>
      <c r="O28" s="172" t="s">
        <v>375</v>
      </c>
      <c r="P28" s="172"/>
      <c r="Q28" s="172"/>
      <c r="R28" s="172"/>
      <c r="S28" s="172"/>
      <c r="T28" s="172"/>
      <c r="U28" s="172"/>
      <c r="V28" s="172"/>
      <c r="W28" s="172"/>
      <c r="X28" s="172"/>
    </row>
    <row r="29" spans="1:24" x14ac:dyDescent="0.25">
      <c r="A29" s="172" t="s">
        <v>11</v>
      </c>
      <c r="B29" s="172"/>
      <c r="C29" s="172"/>
      <c r="D29" s="172"/>
      <c r="E29" s="172"/>
      <c r="F29" s="172"/>
      <c r="G29" s="172"/>
      <c r="H29" s="172"/>
      <c r="I29" s="172"/>
      <c r="J29" s="172"/>
      <c r="K29" s="6"/>
      <c r="L29" s="6"/>
      <c r="M29" s="6"/>
      <c r="N29" s="6"/>
      <c r="O29" s="172" t="s">
        <v>11</v>
      </c>
      <c r="P29" s="172"/>
      <c r="Q29" s="172"/>
      <c r="R29" s="172"/>
      <c r="S29" s="172"/>
      <c r="T29" s="172"/>
      <c r="U29" s="172"/>
      <c r="V29" s="172"/>
      <c r="W29" s="172"/>
      <c r="X29" s="172"/>
    </row>
  </sheetData>
  <mergeCells count="10">
    <mergeCell ref="A29:J29"/>
    <mergeCell ref="O29:X29"/>
    <mergeCell ref="A8:A9"/>
    <mergeCell ref="O8:O9"/>
    <mergeCell ref="A26:J26"/>
    <mergeCell ref="O26:X26"/>
    <mergeCell ref="A27:J27"/>
    <mergeCell ref="O27:X27"/>
    <mergeCell ref="A28:J28"/>
    <mergeCell ref="O28:X28"/>
  </mergeCells>
  <hyperlinks>
    <hyperlink ref="A1" location="Indice!A1" display="Indice" xr:uid="{199D6661-A9C6-44B1-97B0-76886DBE2159}"/>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9C476-8C30-4D62-8648-D235E840311E}">
  <dimension ref="A1:Z46"/>
  <sheetViews>
    <sheetView workbookViewId="0"/>
  </sheetViews>
  <sheetFormatPr baseColWidth="10" defaultRowHeight="15" x14ac:dyDescent="0.25"/>
  <cols>
    <col min="19" max="19" width="15.140625" customWidth="1"/>
  </cols>
  <sheetData>
    <row r="1" spans="1:26" x14ac:dyDescent="0.25">
      <c r="A1" s="166" t="s">
        <v>278</v>
      </c>
    </row>
    <row r="3" spans="1:26" x14ac:dyDescent="0.25">
      <c r="A3" s="18" t="s">
        <v>219</v>
      </c>
      <c r="P3" s="18" t="s">
        <v>218</v>
      </c>
    </row>
    <row r="4" spans="1:26" x14ac:dyDescent="0.25">
      <c r="A4" s="17" t="s">
        <v>14</v>
      </c>
      <c r="P4" s="7" t="s">
        <v>17</v>
      </c>
    </row>
    <row r="6" spans="1:26" x14ac:dyDescent="0.25">
      <c r="A6" s="75"/>
      <c r="B6" s="76"/>
      <c r="C6" s="76"/>
      <c r="D6" s="76"/>
      <c r="E6" s="77" t="s">
        <v>0</v>
      </c>
      <c r="F6" s="77" t="s">
        <v>1</v>
      </c>
      <c r="G6" s="77" t="s">
        <v>2</v>
      </c>
      <c r="H6" s="77" t="s">
        <v>3</v>
      </c>
      <c r="I6" s="77" t="s">
        <v>4</v>
      </c>
      <c r="J6" s="77" t="s">
        <v>5</v>
      </c>
      <c r="K6" s="81">
        <v>2020</v>
      </c>
      <c r="P6" s="75"/>
      <c r="Q6" s="76"/>
      <c r="R6" s="76"/>
      <c r="S6" s="76"/>
      <c r="T6" s="77" t="s">
        <v>0</v>
      </c>
      <c r="U6" s="77" t="s">
        <v>1</v>
      </c>
      <c r="V6" s="77" t="s">
        <v>2</v>
      </c>
      <c r="W6" s="77" t="s">
        <v>3</v>
      </c>
      <c r="X6" s="77" t="s">
        <v>4</v>
      </c>
      <c r="Y6" s="77" t="s">
        <v>5</v>
      </c>
      <c r="Z6" s="81">
        <v>2020</v>
      </c>
    </row>
    <row r="7" spans="1:26" x14ac:dyDescent="0.25">
      <c r="A7" s="78"/>
      <c r="B7" s="18"/>
      <c r="C7" s="18"/>
      <c r="D7" s="18"/>
      <c r="E7" s="74"/>
      <c r="F7" s="74"/>
      <c r="G7" s="74"/>
      <c r="H7" s="74"/>
      <c r="I7" s="74"/>
      <c r="J7" s="74"/>
      <c r="K7" s="80"/>
      <c r="P7" s="78"/>
      <c r="Q7" s="18"/>
      <c r="R7" s="18"/>
      <c r="S7" s="18"/>
      <c r="T7" s="74"/>
      <c r="U7" s="74"/>
      <c r="V7" s="74"/>
      <c r="W7" s="74"/>
      <c r="X7" s="74"/>
      <c r="Y7" s="74"/>
      <c r="Z7" s="80"/>
    </row>
    <row r="8" spans="1:26" x14ac:dyDescent="0.25">
      <c r="A8" s="173" t="s">
        <v>217</v>
      </c>
      <c r="B8" s="18" t="s">
        <v>19</v>
      </c>
      <c r="C8" s="64" t="s">
        <v>44</v>
      </c>
      <c r="D8" s="7" t="s">
        <v>6</v>
      </c>
      <c r="E8" s="21">
        <v>35.083828777481258</v>
      </c>
      <c r="F8" s="21">
        <v>30.225829359286593</v>
      </c>
      <c r="G8" s="21">
        <v>30.711084601870137</v>
      </c>
      <c r="H8" s="21">
        <v>28.942846299030716</v>
      </c>
      <c r="I8" s="21">
        <v>28.04713015086795</v>
      </c>
      <c r="J8" s="21">
        <v>25.016939125615924</v>
      </c>
      <c r="K8" s="22">
        <v>21.657713300969171</v>
      </c>
      <c r="P8" s="173" t="s">
        <v>217</v>
      </c>
      <c r="Q8" s="64" t="s">
        <v>19</v>
      </c>
      <c r="R8" s="64" t="s">
        <v>44</v>
      </c>
      <c r="S8" s="7" t="s">
        <v>6</v>
      </c>
      <c r="T8" s="82">
        <v>659563</v>
      </c>
      <c r="U8" s="82">
        <v>658029</v>
      </c>
      <c r="V8" s="82">
        <v>661635</v>
      </c>
      <c r="W8" s="82">
        <v>619985</v>
      </c>
      <c r="X8" s="82">
        <v>614714</v>
      </c>
      <c r="Y8" s="82">
        <v>561581</v>
      </c>
      <c r="Z8" s="83">
        <v>642956</v>
      </c>
    </row>
    <row r="9" spans="1:26" x14ac:dyDescent="0.25">
      <c r="A9" s="173"/>
      <c r="B9" s="64"/>
      <c r="C9" s="64"/>
      <c r="D9" s="7" t="s">
        <v>41</v>
      </c>
      <c r="E9" s="21">
        <v>0.51325830229393166</v>
      </c>
      <c r="F9" s="21">
        <v>0.47634324226670693</v>
      </c>
      <c r="G9" s="21">
        <v>0.67603469180472242</v>
      </c>
      <c r="H9" s="21">
        <v>0.51132725294966952</v>
      </c>
      <c r="I9" s="21">
        <v>0.38022782949508011</v>
      </c>
      <c r="J9" s="21">
        <v>0.38331855721442371</v>
      </c>
      <c r="K9" s="22">
        <v>0.35448580390361878</v>
      </c>
      <c r="P9" s="173"/>
      <c r="Q9" s="64"/>
      <c r="R9" s="64"/>
      <c r="S9" s="7" t="s">
        <v>41</v>
      </c>
      <c r="T9" s="82">
        <v>12583.287772566757</v>
      </c>
      <c r="U9" s="82">
        <v>12939.461566841606</v>
      </c>
      <c r="V9" s="82">
        <v>23081.062044371756</v>
      </c>
      <c r="W9" s="82">
        <v>16476.023537288962</v>
      </c>
      <c r="X9" s="82">
        <v>11096.88599031362</v>
      </c>
      <c r="Y9" s="82">
        <v>10120.886785644267</v>
      </c>
      <c r="Z9" s="83">
        <v>13292.654348265756</v>
      </c>
    </row>
    <row r="10" spans="1:26" x14ac:dyDescent="0.25">
      <c r="A10" s="30"/>
      <c r="B10" s="64"/>
      <c r="C10" s="64" t="s">
        <v>45</v>
      </c>
      <c r="D10" s="7" t="s">
        <v>6</v>
      </c>
      <c r="E10" s="21">
        <v>14.880984359798571</v>
      </c>
      <c r="F10" s="21">
        <v>16.000839671444098</v>
      </c>
      <c r="G10" s="21">
        <v>16.500161298932177</v>
      </c>
      <c r="H10" s="21">
        <v>16.723534511211188</v>
      </c>
      <c r="I10" s="21">
        <v>16.588402340082073</v>
      </c>
      <c r="J10" s="21">
        <v>16.084796750538914</v>
      </c>
      <c r="K10" s="22">
        <v>15.889024076402054</v>
      </c>
      <c r="P10" s="98"/>
      <c r="Q10" s="64"/>
      <c r="R10" s="64" t="s">
        <v>45</v>
      </c>
      <c r="S10" s="7" t="s">
        <v>6</v>
      </c>
      <c r="T10" s="82">
        <v>279757</v>
      </c>
      <c r="U10" s="82">
        <v>348345</v>
      </c>
      <c r="V10" s="82">
        <v>355477</v>
      </c>
      <c r="W10" s="82">
        <v>358235</v>
      </c>
      <c r="X10" s="82">
        <v>363571</v>
      </c>
      <c r="Y10" s="82">
        <v>361072</v>
      </c>
      <c r="Z10" s="83">
        <v>471700</v>
      </c>
    </row>
    <row r="11" spans="1:26" x14ac:dyDescent="0.25">
      <c r="A11" s="30"/>
      <c r="B11" s="64"/>
      <c r="C11" s="64"/>
      <c r="D11" s="7" t="s">
        <v>41</v>
      </c>
      <c r="E11" s="21">
        <v>0.40267209798277154</v>
      </c>
      <c r="F11" s="21">
        <v>0.43410211882537197</v>
      </c>
      <c r="G11" s="21">
        <v>0.56296137714853645</v>
      </c>
      <c r="H11" s="21">
        <v>0.37229296643506898</v>
      </c>
      <c r="I11" s="21">
        <v>0.41791041561493819</v>
      </c>
      <c r="J11" s="21">
        <v>0.30626436599432949</v>
      </c>
      <c r="K11" s="22">
        <v>0.28386082458278178</v>
      </c>
      <c r="P11" s="98"/>
      <c r="Q11" s="64"/>
      <c r="R11" s="64"/>
      <c r="S11" s="7" t="s">
        <v>41</v>
      </c>
      <c r="T11" s="82">
        <v>8522.0728087883726</v>
      </c>
      <c r="U11" s="82">
        <v>10812.874567887451</v>
      </c>
      <c r="V11" s="82">
        <v>16443.151244136741</v>
      </c>
      <c r="W11" s="82">
        <v>9747.5247844638907</v>
      </c>
      <c r="X11" s="82">
        <v>10852.303700495799</v>
      </c>
      <c r="Y11" s="82">
        <v>8409.6762984728612</v>
      </c>
      <c r="Z11" s="83">
        <v>10467.769907393902</v>
      </c>
    </row>
    <row r="12" spans="1:26" x14ac:dyDescent="0.25">
      <c r="A12" s="30"/>
      <c r="B12" s="64"/>
      <c r="C12" s="64" t="s">
        <v>46</v>
      </c>
      <c r="D12" s="7" t="s">
        <v>6</v>
      </c>
      <c r="E12" s="21">
        <v>8.1515966005713931</v>
      </c>
      <c r="F12" s="21">
        <v>8.8956942493530207</v>
      </c>
      <c r="G12" s="21">
        <v>8.4422236508330677</v>
      </c>
      <c r="H12" s="21">
        <v>8.7387102662292762</v>
      </c>
      <c r="I12" s="21">
        <v>9.5694336588922493</v>
      </c>
      <c r="J12" s="21">
        <v>10.233860165012253</v>
      </c>
      <c r="K12" s="22">
        <v>11.723485843711558</v>
      </c>
      <c r="P12" s="98"/>
      <c r="Q12" s="64"/>
      <c r="R12" s="64" t="s">
        <v>46</v>
      </c>
      <c r="S12" s="7" t="s">
        <v>6</v>
      </c>
      <c r="T12" s="82">
        <v>153247</v>
      </c>
      <c r="U12" s="82">
        <v>193663</v>
      </c>
      <c r="V12" s="82">
        <v>181878</v>
      </c>
      <c r="W12" s="82">
        <v>187192</v>
      </c>
      <c r="X12" s="82">
        <v>209735</v>
      </c>
      <c r="Y12" s="82">
        <v>229730</v>
      </c>
      <c r="Z12" s="83">
        <v>348037</v>
      </c>
    </row>
    <row r="13" spans="1:26" x14ac:dyDescent="0.25">
      <c r="A13" s="30"/>
      <c r="B13" s="64"/>
      <c r="C13" s="64"/>
      <c r="D13" s="7" t="s">
        <v>41</v>
      </c>
      <c r="E13" s="21">
        <v>0.26408281159401309</v>
      </c>
      <c r="F13" s="21">
        <v>0.29317619477273116</v>
      </c>
      <c r="G13" s="21">
        <v>0.45515354905432376</v>
      </c>
      <c r="H13" s="21">
        <v>0.29367997222343079</v>
      </c>
      <c r="I13" s="21">
        <v>0.2515241187048381</v>
      </c>
      <c r="J13" s="21">
        <v>0.25313485050668533</v>
      </c>
      <c r="K13" s="22">
        <v>0.26738506783715049</v>
      </c>
      <c r="P13" s="98"/>
      <c r="Q13" s="64"/>
      <c r="R13" s="64"/>
      <c r="S13" s="7" t="s">
        <v>41</v>
      </c>
      <c r="T13" s="82">
        <v>5367.7136016521299</v>
      </c>
      <c r="U13" s="82">
        <v>6960.6275951372254</v>
      </c>
      <c r="V13" s="82">
        <v>11246.893182412436</v>
      </c>
      <c r="W13" s="82">
        <v>7334.4724807000839</v>
      </c>
      <c r="X13" s="82">
        <v>6139.5345572963352</v>
      </c>
      <c r="Y13" s="82">
        <v>6415.8215778406911</v>
      </c>
      <c r="Z13" s="83">
        <v>8892.47811522355</v>
      </c>
    </row>
    <row r="14" spans="1:26" x14ac:dyDescent="0.25">
      <c r="A14" s="30"/>
      <c r="B14" s="64"/>
      <c r="C14" s="64" t="s">
        <v>47</v>
      </c>
      <c r="D14" s="7" t="s">
        <v>6</v>
      </c>
      <c r="E14" s="21">
        <v>4.6689748681224046</v>
      </c>
      <c r="F14" s="21">
        <v>5.2225910202926729</v>
      </c>
      <c r="G14" s="21">
        <v>4.4498545988762457</v>
      </c>
      <c r="H14" s="21">
        <v>4.6461394677468526</v>
      </c>
      <c r="I14" s="21">
        <v>4.2400527805128219</v>
      </c>
      <c r="J14" s="21">
        <v>4.5424921474178355</v>
      </c>
      <c r="K14" s="22">
        <v>5.8187782192705528</v>
      </c>
      <c r="P14" s="98"/>
      <c r="Q14" s="64"/>
      <c r="R14" s="64" t="s">
        <v>47</v>
      </c>
      <c r="S14" s="7" t="s">
        <v>6</v>
      </c>
      <c r="T14" s="82">
        <v>87775</v>
      </c>
      <c r="U14" s="82">
        <v>113698</v>
      </c>
      <c r="V14" s="82">
        <v>95867</v>
      </c>
      <c r="W14" s="82">
        <v>99525</v>
      </c>
      <c r="X14" s="82">
        <v>92930</v>
      </c>
      <c r="Y14" s="82">
        <v>101970</v>
      </c>
      <c r="Z14" s="83">
        <v>172743</v>
      </c>
    </row>
    <row r="15" spans="1:26" x14ac:dyDescent="0.25">
      <c r="A15" s="30"/>
      <c r="B15" s="64"/>
      <c r="C15" s="64"/>
      <c r="D15" s="7" t="s">
        <v>41</v>
      </c>
      <c r="E15" s="21">
        <v>0.19549145516342226</v>
      </c>
      <c r="F15" s="21">
        <v>0.20541082327674509</v>
      </c>
      <c r="G15" s="21">
        <v>0.22505904708158012</v>
      </c>
      <c r="H15" s="21">
        <v>0.29480561119475396</v>
      </c>
      <c r="I15" s="21">
        <v>0.15028133173360325</v>
      </c>
      <c r="J15" s="21">
        <v>0.16109632692952547</v>
      </c>
      <c r="K15" s="22">
        <v>0.18686578627375583</v>
      </c>
      <c r="P15" s="98"/>
      <c r="Q15" s="64"/>
      <c r="R15" s="64"/>
      <c r="S15" s="7" t="s">
        <v>41</v>
      </c>
      <c r="T15" s="82">
        <v>3804.3595019029049</v>
      </c>
      <c r="U15" s="82">
        <v>4651.6172200101655</v>
      </c>
      <c r="V15" s="82">
        <v>5089.5268325028119</v>
      </c>
      <c r="W15" s="82">
        <v>6900.8847491163579</v>
      </c>
      <c r="X15" s="82">
        <v>3417.1144921876707</v>
      </c>
      <c r="Y15" s="82">
        <v>3761.4772109115038</v>
      </c>
      <c r="Z15" s="83">
        <v>5828.6232143123143</v>
      </c>
    </row>
    <row r="16" spans="1:26" x14ac:dyDescent="0.25">
      <c r="A16" s="30"/>
      <c r="B16" s="64"/>
      <c r="C16" s="64" t="s">
        <v>48</v>
      </c>
      <c r="D16" s="7" t="s">
        <v>6</v>
      </c>
      <c r="E16" s="21">
        <v>5.5376089848576813</v>
      </c>
      <c r="F16" s="21">
        <v>5.6240531877657851</v>
      </c>
      <c r="G16" s="21">
        <v>4.9535714368601713</v>
      </c>
      <c r="H16" s="21">
        <v>5.23182613704956</v>
      </c>
      <c r="I16" s="21">
        <v>4.9767351456711131</v>
      </c>
      <c r="J16" s="21">
        <v>5.2139987339646279</v>
      </c>
      <c r="K16" s="22">
        <v>6.8388825337283867</v>
      </c>
      <c r="P16" s="98"/>
      <c r="Q16" s="64"/>
      <c r="R16" s="64" t="s">
        <v>48</v>
      </c>
      <c r="S16" s="7" t="s">
        <v>6</v>
      </c>
      <c r="T16" s="82">
        <v>104105</v>
      </c>
      <c r="U16" s="82">
        <v>122438</v>
      </c>
      <c r="V16" s="82">
        <v>106719</v>
      </c>
      <c r="W16" s="82">
        <v>112071</v>
      </c>
      <c r="X16" s="82">
        <v>109076</v>
      </c>
      <c r="Y16" s="82">
        <v>117044</v>
      </c>
      <c r="Z16" s="83">
        <v>203027</v>
      </c>
    </row>
    <row r="17" spans="1:26" x14ac:dyDescent="0.25">
      <c r="A17" s="30"/>
      <c r="B17" s="64"/>
      <c r="C17" s="64"/>
      <c r="D17" s="7" t="s">
        <v>41</v>
      </c>
      <c r="E17" s="21">
        <v>0.21441811812391728</v>
      </c>
      <c r="F17" s="21">
        <v>0.20008183131891821</v>
      </c>
      <c r="G17" s="21">
        <v>0.23167418887811048</v>
      </c>
      <c r="H17" s="21">
        <v>0.27629052604975213</v>
      </c>
      <c r="I17" s="21">
        <v>0.15582111248945624</v>
      </c>
      <c r="J17" s="21">
        <v>0.16452824433256505</v>
      </c>
      <c r="K17" s="22">
        <v>0.19249150744499291</v>
      </c>
      <c r="P17" s="98"/>
      <c r="Q17" s="64"/>
      <c r="R17" s="64"/>
      <c r="S17" s="7" t="s">
        <v>41</v>
      </c>
      <c r="T17" s="82">
        <v>4157.1444357259343</v>
      </c>
      <c r="U17" s="82">
        <v>4583.8345855253565</v>
      </c>
      <c r="V17" s="82">
        <v>5204.8322329602634</v>
      </c>
      <c r="W17" s="82">
        <v>6489.9328780900823</v>
      </c>
      <c r="X17" s="82">
        <v>3558.9180556231795</v>
      </c>
      <c r="Y17" s="82">
        <v>3881.200491363807</v>
      </c>
      <c r="Z17" s="83">
        <v>6093.9556757939508</v>
      </c>
    </row>
    <row r="18" spans="1:26" x14ac:dyDescent="0.25">
      <c r="A18" s="30"/>
      <c r="B18" s="64"/>
      <c r="C18" s="64" t="s">
        <v>49</v>
      </c>
      <c r="D18" s="7" t="s">
        <v>6</v>
      </c>
      <c r="E18" s="21">
        <v>7.2866327688364079</v>
      </c>
      <c r="F18" s="21">
        <v>7.5461107319013596</v>
      </c>
      <c r="G18" s="21">
        <v>7.2323192001429639</v>
      </c>
      <c r="H18" s="21">
        <v>6.8353452988444516</v>
      </c>
      <c r="I18" s="21">
        <v>6.8800822003560675</v>
      </c>
      <c r="J18" s="21">
        <v>7.2790351759152134</v>
      </c>
      <c r="K18" s="22">
        <v>9.4279816594110049</v>
      </c>
      <c r="P18" s="98"/>
      <c r="Q18" s="64"/>
      <c r="R18" s="64" t="s">
        <v>49</v>
      </c>
      <c r="S18" s="7" t="s">
        <v>6</v>
      </c>
      <c r="T18" s="82">
        <v>136986</v>
      </c>
      <c r="U18" s="82">
        <v>164282</v>
      </c>
      <c r="V18" s="82">
        <v>155812</v>
      </c>
      <c r="W18" s="82">
        <v>146420</v>
      </c>
      <c r="X18" s="82">
        <v>150792</v>
      </c>
      <c r="Y18" s="82">
        <v>163400</v>
      </c>
      <c r="Z18" s="83">
        <v>279890</v>
      </c>
    </row>
    <row r="19" spans="1:26" x14ac:dyDescent="0.25">
      <c r="A19" s="30"/>
      <c r="B19" s="64"/>
      <c r="C19" s="64"/>
      <c r="D19" s="7" t="s">
        <v>41</v>
      </c>
      <c r="E19" s="21">
        <v>0.23964716512539364</v>
      </c>
      <c r="F19" s="21">
        <v>0.23214867004013609</v>
      </c>
      <c r="G19" s="21">
        <v>0.28648365076257581</v>
      </c>
      <c r="H19" s="21">
        <v>0.26696960255610808</v>
      </c>
      <c r="I19" s="21">
        <v>0.18572520002601034</v>
      </c>
      <c r="J19" s="21">
        <v>0.18224798868599162</v>
      </c>
      <c r="K19" s="22">
        <v>0.21599153643159777</v>
      </c>
      <c r="P19" s="98"/>
      <c r="Q19" s="64"/>
      <c r="R19" s="64"/>
      <c r="S19" s="7" t="s">
        <v>41</v>
      </c>
      <c r="T19" s="82">
        <v>4780.5889158095843</v>
      </c>
      <c r="U19" s="82">
        <v>5387.5688149925872</v>
      </c>
      <c r="V19" s="82">
        <v>7054.905998335621</v>
      </c>
      <c r="W19" s="82">
        <v>6513.4302847392901</v>
      </c>
      <c r="X19" s="82">
        <v>4238.9303750683193</v>
      </c>
      <c r="Y19" s="82">
        <v>4343.7916820598966</v>
      </c>
      <c r="Z19" s="83">
        <v>7001.8820458806558</v>
      </c>
    </row>
    <row r="20" spans="1:26" x14ac:dyDescent="0.25">
      <c r="A20" s="30"/>
      <c r="B20" s="64"/>
      <c r="C20" s="64" t="s">
        <v>50</v>
      </c>
      <c r="D20" s="7" t="s">
        <v>6</v>
      </c>
      <c r="E20" s="21">
        <v>24.390373640332282</v>
      </c>
      <c r="F20" s="21">
        <v>26.484881779956471</v>
      </c>
      <c r="G20" s="21">
        <v>27.710785212485234</v>
      </c>
      <c r="H20" s="21">
        <v>28.881598019887949</v>
      </c>
      <c r="I20" s="21">
        <v>29.698163723617725</v>
      </c>
      <c r="J20" s="21">
        <v>31.628877901535233</v>
      </c>
      <c r="K20" s="22">
        <v>28.644134366507274</v>
      </c>
      <c r="P20" s="98"/>
      <c r="Q20" s="64"/>
      <c r="R20" s="64" t="s">
        <v>50</v>
      </c>
      <c r="S20" s="7" t="s">
        <v>6</v>
      </c>
      <c r="T20" s="82">
        <v>458530</v>
      </c>
      <c r="U20" s="82">
        <v>576587</v>
      </c>
      <c r="V20" s="82">
        <v>596997</v>
      </c>
      <c r="W20" s="82">
        <v>618673</v>
      </c>
      <c r="X20" s="82">
        <v>650900</v>
      </c>
      <c r="Y20" s="82">
        <v>710006</v>
      </c>
      <c r="Z20" s="83">
        <v>850363</v>
      </c>
    </row>
    <row r="21" spans="1:26" x14ac:dyDescent="0.25">
      <c r="A21" s="30"/>
      <c r="B21" s="64"/>
      <c r="C21" s="64"/>
      <c r="D21" s="7" t="s">
        <v>41</v>
      </c>
      <c r="E21" s="21">
        <v>0.43331254698198141</v>
      </c>
      <c r="F21" s="21">
        <v>0.46084497802222574</v>
      </c>
      <c r="G21" s="21">
        <v>0.80779154514251161</v>
      </c>
      <c r="H21" s="21">
        <v>0.472342292704025</v>
      </c>
      <c r="I21" s="21">
        <v>0.41594340242972294</v>
      </c>
      <c r="J21" s="21">
        <v>0.39390874811547955</v>
      </c>
      <c r="K21" s="22">
        <v>0.37102419171304213</v>
      </c>
      <c r="P21" s="98"/>
      <c r="Q21" s="64"/>
      <c r="R21" s="64"/>
      <c r="S21" s="7" t="s">
        <v>41</v>
      </c>
      <c r="T21" s="82">
        <v>9239.991694366543</v>
      </c>
      <c r="U21" s="82">
        <v>11510.637433066415</v>
      </c>
      <c r="V21" s="82">
        <v>24304.523806729794</v>
      </c>
      <c r="W21" s="82">
        <v>16184.132079518533</v>
      </c>
      <c r="X21" s="82">
        <v>10683.796263766433</v>
      </c>
      <c r="Y21" s="82">
        <v>11656.958728929014</v>
      </c>
      <c r="Z21" s="83">
        <v>12967.317095356881</v>
      </c>
    </row>
    <row r="22" spans="1:26" x14ac:dyDescent="0.25">
      <c r="A22" s="30"/>
      <c r="B22" s="64"/>
      <c r="C22" s="73" t="s">
        <v>20</v>
      </c>
      <c r="D22" s="7" t="s">
        <v>6</v>
      </c>
      <c r="E22" s="21">
        <v>100</v>
      </c>
      <c r="F22" s="21">
        <v>100</v>
      </c>
      <c r="G22" s="21">
        <v>100</v>
      </c>
      <c r="H22" s="21">
        <v>100</v>
      </c>
      <c r="I22" s="21">
        <v>100</v>
      </c>
      <c r="J22" s="21">
        <v>100</v>
      </c>
      <c r="K22" s="22">
        <v>100</v>
      </c>
      <c r="P22" s="98"/>
      <c r="Q22" s="64"/>
      <c r="R22" s="64" t="s">
        <v>20</v>
      </c>
      <c r="S22" s="7" t="s">
        <v>6</v>
      </c>
      <c r="T22" s="82">
        <v>1879963</v>
      </c>
      <c r="U22" s="82">
        <v>2177042</v>
      </c>
      <c r="V22" s="82">
        <v>2154385</v>
      </c>
      <c r="W22" s="82">
        <v>2142101</v>
      </c>
      <c r="X22" s="82">
        <v>2191718</v>
      </c>
      <c r="Y22" s="82">
        <v>2244803</v>
      </c>
      <c r="Z22" s="83">
        <v>2968716</v>
      </c>
    </row>
    <row r="23" spans="1:26" x14ac:dyDescent="0.25">
      <c r="A23" s="30"/>
      <c r="B23" s="64"/>
      <c r="C23" s="64"/>
      <c r="D23" s="7" t="s">
        <v>41</v>
      </c>
      <c r="E23" s="21">
        <v>0</v>
      </c>
      <c r="F23" s="21">
        <v>0</v>
      </c>
      <c r="G23" s="21">
        <v>0</v>
      </c>
      <c r="H23" s="21">
        <v>0</v>
      </c>
      <c r="I23" s="21">
        <v>0</v>
      </c>
      <c r="J23" s="21">
        <v>0</v>
      </c>
      <c r="K23" s="22">
        <v>0</v>
      </c>
      <c r="P23" s="98"/>
      <c r="Q23" s="64"/>
      <c r="R23" s="64"/>
      <c r="S23" s="7" t="s">
        <v>41</v>
      </c>
      <c r="T23" s="82">
        <v>22189.74764426575</v>
      </c>
      <c r="U23" s="82">
        <v>26293.94091606545</v>
      </c>
      <c r="V23" s="82">
        <v>58724.008745277548</v>
      </c>
      <c r="W23" s="82">
        <v>43252.726224711769</v>
      </c>
      <c r="X23" s="82">
        <v>25228.997265439673</v>
      </c>
      <c r="Y23" s="82">
        <v>24669.584403813198</v>
      </c>
      <c r="Z23" s="83">
        <v>32435.741525509613</v>
      </c>
    </row>
    <row r="24" spans="1:26" x14ac:dyDescent="0.25">
      <c r="A24" s="30"/>
      <c r="B24" s="64"/>
      <c r="C24" s="64"/>
      <c r="D24" s="7"/>
      <c r="E24" s="21"/>
      <c r="F24" s="21"/>
      <c r="G24" s="21"/>
      <c r="H24" s="21"/>
      <c r="I24" s="21"/>
      <c r="J24" s="21"/>
      <c r="K24" s="22"/>
      <c r="P24" s="98"/>
      <c r="Q24" s="64"/>
      <c r="R24" s="64"/>
      <c r="S24" s="7"/>
      <c r="T24" s="82"/>
      <c r="U24" s="82"/>
      <c r="V24" s="82"/>
      <c r="W24" s="82"/>
      <c r="X24" s="82"/>
      <c r="Y24" s="82"/>
      <c r="Z24" s="83"/>
    </row>
    <row r="25" spans="1:26" x14ac:dyDescent="0.25">
      <c r="A25" s="30"/>
      <c r="B25" s="18" t="s">
        <v>21</v>
      </c>
      <c r="C25" s="64" t="s">
        <v>44</v>
      </c>
      <c r="D25" s="7" t="s">
        <v>6</v>
      </c>
      <c r="E25" s="21">
        <v>18.064685814558572</v>
      </c>
      <c r="F25" s="21">
        <v>16.162309397033408</v>
      </c>
      <c r="G25" s="21">
        <v>15.340622943496118</v>
      </c>
      <c r="H25" s="21">
        <v>14.919614496161138</v>
      </c>
      <c r="I25" s="21">
        <v>14.795368175951573</v>
      </c>
      <c r="J25" s="21">
        <v>13.445706875334448</v>
      </c>
      <c r="K25" s="22">
        <v>12.487671002005198</v>
      </c>
      <c r="P25" s="30"/>
      <c r="Q25" s="64" t="s">
        <v>21</v>
      </c>
      <c r="R25" s="64" t="s">
        <v>44</v>
      </c>
      <c r="S25" s="7" t="s">
        <v>6</v>
      </c>
      <c r="T25" s="82">
        <v>709503</v>
      </c>
      <c r="U25" s="82">
        <v>695897</v>
      </c>
      <c r="V25" s="82">
        <v>663435</v>
      </c>
      <c r="W25" s="82">
        <v>633669</v>
      </c>
      <c r="X25" s="82">
        <v>627281</v>
      </c>
      <c r="Y25" s="82">
        <v>572638</v>
      </c>
      <c r="Z25" s="83">
        <v>652035</v>
      </c>
    </row>
    <row r="26" spans="1:26" x14ac:dyDescent="0.25">
      <c r="A26" s="30"/>
      <c r="B26" s="64"/>
      <c r="C26" s="64"/>
      <c r="D26" s="7" t="s">
        <v>41</v>
      </c>
      <c r="E26" s="21">
        <v>0.28083085246933476</v>
      </c>
      <c r="F26" s="21">
        <v>0.28173206620146168</v>
      </c>
      <c r="G26" s="21">
        <v>0.4465142177507031</v>
      </c>
      <c r="H26" s="21">
        <v>0.27025244443700952</v>
      </c>
      <c r="I26" s="21">
        <v>0.20566691011241917</v>
      </c>
      <c r="J26" s="21">
        <v>0.22402336054123945</v>
      </c>
      <c r="K26" s="22">
        <v>0.61469339447887461</v>
      </c>
      <c r="P26" s="30"/>
      <c r="Q26" s="64"/>
      <c r="R26" s="64"/>
      <c r="S26" s="7" t="s">
        <v>41</v>
      </c>
      <c r="T26" s="82">
        <v>13781.552135966796</v>
      </c>
      <c r="U26" s="82">
        <v>14971.384516630575</v>
      </c>
      <c r="V26" s="82">
        <v>29618.98570781888</v>
      </c>
      <c r="W26" s="82">
        <v>15939.360572132235</v>
      </c>
      <c r="X26" s="82">
        <v>11674.814433774887</v>
      </c>
      <c r="Y26" s="82">
        <v>11604.260349286331</v>
      </c>
      <c r="Z26" s="83">
        <v>39624.565832317421</v>
      </c>
    </row>
    <row r="27" spans="1:26" x14ac:dyDescent="0.25">
      <c r="A27" s="30"/>
      <c r="B27" s="64"/>
      <c r="C27" s="64" t="s">
        <v>45</v>
      </c>
      <c r="D27" s="7" t="s">
        <v>6</v>
      </c>
      <c r="E27" s="21">
        <v>10.311951234975121</v>
      </c>
      <c r="F27" s="21">
        <v>11.192221062513267</v>
      </c>
      <c r="G27" s="21">
        <v>12.507844485644535</v>
      </c>
      <c r="H27" s="21">
        <v>11.82434349425189</v>
      </c>
      <c r="I27" s="21">
        <v>11.221399000686839</v>
      </c>
      <c r="J27" s="21">
        <v>11.014064459503659</v>
      </c>
      <c r="K27" s="22">
        <v>10.832913588806131</v>
      </c>
      <c r="P27" s="30"/>
      <c r="Q27" s="64"/>
      <c r="R27" s="64" t="s">
        <v>45</v>
      </c>
      <c r="S27" s="7" t="s">
        <v>6</v>
      </c>
      <c r="T27" s="82">
        <v>405009</v>
      </c>
      <c r="U27" s="82">
        <v>481901</v>
      </c>
      <c r="V27" s="82">
        <v>540926</v>
      </c>
      <c r="W27" s="82">
        <v>502206</v>
      </c>
      <c r="X27" s="82">
        <v>475755</v>
      </c>
      <c r="Y27" s="82">
        <v>469077</v>
      </c>
      <c r="Z27" s="83">
        <v>565633</v>
      </c>
    </row>
    <row r="28" spans="1:26" x14ac:dyDescent="0.25">
      <c r="A28" s="30"/>
      <c r="B28" s="64"/>
      <c r="C28" s="64"/>
      <c r="D28" s="7" t="s">
        <v>41</v>
      </c>
      <c r="E28" s="21">
        <v>0.21644354998838697</v>
      </c>
      <c r="F28" s="21">
        <v>0.25137531543590447</v>
      </c>
      <c r="G28" s="21">
        <v>0.28495562862571489</v>
      </c>
      <c r="H28" s="21">
        <v>0.26068927734123448</v>
      </c>
      <c r="I28" s="21">
        <v>0.18085906499941981</v>
      </c>
      <c r="J28" s="21">
        <v>0.22174016630523821</v>
      </c>
      <c r="K28" s="22">
        <v>0.23725654399916968</v>
      </c>
      <c r="P28" s="30"/>
      <c r="Q28" s="64"/>
      <c r="R28" s="64"/>
      <c r="S28" s="7" t="s">
        <v>41</v>
      </c>
      <c r="T28" s="82">
        <v>9492.9508897930973</v>
      </c>
      <c r="U28" s="82">
        <v>12252.523130856423</v>
      </c>
      <c r="V28" s="82">
        <v>21873.52967021889</v>
      </c>
      <c r="W28" s="82">
        <v>13265.383723852465</v>
      </c>
      <c r="X28" s="82">
        <v>9623.1257474921404</v>
      </c>
      <c r="Y28" s="82">
        <v>10793.566290374487</v>
      </c>
      <c r="Z28" s="83">
        <v>12326.780725857823</v>
      </c>
    </row>
    <row r="29" spans="1:26" x14ac:dyDescent="0.25">
      <c r="A29" s="30"/>
      <c r="B29" s="64"/>
      <c r="C29" s="64" t="s">
        <v>46</v>
      </c>
      <c r="D29" s="7" t="s">
        <v>6</v>
      </c>
      <c r="E29" s="21">
        <v>12.981566969288128</v>
      </c>
      <c r="F29" s="21">
        <v>11.472223422188096</v>
      </c>
      <c r="G29" s="21">
        <v>11.202318591789384</v>
      </c>
      <c r="H29" s="21">
        <v>10.826491016125603</v>
      </c>
      <c r="I29" s="21">
        <v>11.172291891524708</v>
      </c>
      <c r="J29" s="21">
        <v>10.76014859267354</v>
      </c>
      <c r="K29" s="22">
        <v>11.795676663289559</v>
      </c>
      <c r="P29" s="30"/>
      <c r="Q29" s="64"/>
      <c r="R29" s="64" t="s">
        <v>46</v>
      </c>
      <c r="S29" s="7" t="s">
        <v>6</v>
      </c>
      <c r="T29" s="82">
        <v>509860</v>
      </c>
      <c r="U29" s="82">
        <v>493957</v>
      </c>
      <c r="V29" s="82">
        <v>484466</v>
      </c>
      <c r="W29" s="82">
        <v>459825</v>
      </c>
      <c r="X29" s="82">
        <v>473673</v>
      </c>
      <c r="Y29" s="82">
        <v>458263</v>
      </c>
      <c r="Z29" s="83">
        <v>615903</v>
      </c>
    </row>
    <row r="30" spans="1:26" x14ac:dyDescent="0.25">
      <c r="A30" s="30"/>
      <c r="B30" s="64"/>
      <c r="C30" s="64"/>
      <c r="D30" s="7" t="s">
        <v>41</v>
      </c>
      <c r="E30" s="21">
        <v>0.24239224038732615</v>
      </c>
      <c r="F30" s="21">
        <v>0.22161991882237472</v>
      </c>
      <c r="G30" s="21">
        <v>0.32121838775385403</v>
      </c>
      <c r="H30" s="21">
        <v>0.26296342237055564</v>
      </c>
      <c r="I30" s="21">
        <v>0.18490514491798271</v>
      </c>
      <c r="J30" s="21">
        <v>0.20697322823618278</v>
      </c>
      <c r="K30" s="22">
        <v>0.26321308184617515</v>
      </c>
      <c r="P30" s="30"/>
      <c r="Q30" s="64"/>
      <c r="R30" s="64"/>
      <c r="S30" s="7" t="s">
        <v>41</v>
      </c>
      <c r="T30" s="82">
        <v>10465.016124921121</v>
      </c>
      <c r="U30" s="82">
        <v>10837.347199284677</v>
      </c>
      <c r="V30" s="82">
        <v>23016.920530384112</v>
      </c>
      <c r="W30" s="82">
        <v>14279.513321817916</v>
      </c>
      <c r="X30" s="82">
        <v>9957.7778878817062</v>
      </c>
      <c r="Y30" s="82">
        <v>10329.171374685518</v>
      </c>
      <c r="Z30" s="83">
        <v>14489.468625660316</v>
      </c>
    </row>
    <row r="31" spans="1:26" x14ac:dyDescent="0.25">
      <c r="A31" s="30"/>
      <c r="B31" s="64"/>
      <c r="C31" s="64" t="s">
        <v>47</v>
      </c>
      <c r="D31" s="7" t="s">
        <v>6</v>
      </c>
      <c r="E31" s="21">
        <v>14.29303979128056</v>
      </c>
      <c r="F31" s="21">
        <v>12.464610683845843</v>
      </c>
      <c r="G31" s="21">
        <v>10.955850286748611</v>
      </c>
      <c r="H31" s="21">
        <v>10.353428747880084</v>
      </c>
      <c r="I31" s="21">
        <v>9.5904155753975751</v>
      </c>
      <c r="J31" s="21">
        <v>9.0932357742895995</v>
      </c>
      <c r="K31" s="22">
        <v>9.5056718178736475</v>
      </c>
      <c r="P31" s="30"/>
      <c r="Q31" s="64"/>
      <c r="R31" s="64" t="s">
        <v>47</v>
      </c>
      <c r="S31" s="7" t="s">
        <v>6</v>
      </c>
      <c r="T31" s="82">
        <v>561369</v>
      </c>
      <c r="U31" s="82">
        <v>536686</v>
      </c>
      <c r="V31" s="82">
        <v>473807</v>
      </c>
      <c r="W31" s="82">
        <v>439733</v>
      </c>
      <c r="X31" s="82">
        <v>406606</v>
      </c>
      <c r="Y31" s="82">
        <v>387271</v>
      </c>
      <c r="Z31" s="83">
        <v>496332</v>
      </c>
    </row>
    <row r="32" spans="1:26" x14ac:dyDescent="0.25">
      <c r="A32" s="30"/>
      <c r="B32" s="64"/>
      <c r="C32" s="64"/>
      <c r="D32" s="7" t="s">
        <v>41</v>
      </c>
      <c r="E32" s="21">
        <v>0.25265586005850948</v>
      </c>
      <c r="F32" s="21">
        <v>0.23217252156023774</v>
      </c>
      <c r="G32" s="21">
        <v>0.31132898748696658</v>
      </c>
      <c r="H32" s="21">
        <v>0.21990008862512717</v>
      </c>
      <c r="I32" s="21">
        <v>0.17263328758359453</v>
      </c>
      <c r="J32" s="21">
        <v>0.17129090909112965</v>
      </c>
      <c r="K32" s="22">
        <v>0.3198132883159025</v>
      </c>
      <c r="P32" s="30"/>
      <c r="Q32" s="64"/>
      <c r="R32" s="64"/>
      <c r="S32" s="7" t="s">
        <v>41</v>
      </c>
      <c r="T32" s="82">
        <v>10819.070525586518</v>
      </c>
      <c r="U32" s="82">
        <v>11972.137907817985</v>
      </c>
      <c r="V32" s="82">
        <v>18565.310018748598</v>
      </c>
      <c r="W32" s="82">
        <v>11664.872799149054</v>
      </c>
      <c r="X32" s="82">
        <v>8521.5037581695196</v>
      </c>
      <c r="Y32" s="82">
        <v>8120.5666269853227</v>
      </c>
      <c r="Z32" s="83">
        <v>22153.251895070483</v>
      </c>
    </row>
    <row r="33" spans="1:26" x14ac:dyDescent="0.25">
      <c r="A33" s="30"/>
      <c r="B33" s="64"/>
      <c r="C33" s="64" t="s">
        <v>48</v>
      </c>
      <c r="D33" s="7" t="s">
        <v>6</v>
      </c>
      <c r="E33" s="21">
        <v>13.025309039764801</v>
      </c>
      <c r="F33" s="21">
        <v>14.032842214396895</v>
      </c>
      <c r="G33" s="21">
        <v>13.087284325781201</v>
      </c>
      <c r="H33" s="21">
        <v>13.103344516331974</v>
      </c>
      <c r="I33" s="21">
        <v>12.272177921519198</v>
      </c>
      <c r="J33" s="21">
        <v>11.901689900023268</v>
      </c>
      <c r="K33" s="22">
        <v>11.891838059688629</v>
      </c>
      <c r="P33" s="30"/>
      <c r="Q33" s="64"/>
      <c r="R33" s="64" t="s">
        <v>48</v>
      </c>
      <c r="S33" s="7" t="s">
        <v>6</v>
      </c>
      <c r="T33" s="82">
        <v>511578</v>
      </c>
      <c r="U33" s="82">
        <v>604209</v>
      </c>
      <c r="V33" s="82">
        <v>565985</v>
      </c>
      <c r="W33" s="82">
        <v>556528</v>
      </c>
      <c r="X33" s="82">
        <v>520305</v>
      </c>
      <c r="Y33" s="82">
        <v>506880</v>
      </c>
      <c r="Z33" s="83">
        <v>620924</v>
      </c>
    </row>
    <row r="34" spans="1:26" x14ac:dyDescent="0.25">
      <c r="A34" s="30"/>
      <c r="B34" s="64"/>
      <c r="C34" s="64"/>
      <c r="D34" s="7" t="s">
        <v>41</v>
      </c>
      <c r="E34" s="21">
        <v>0.20435896621563188</v>
      </c>
      <c r="F34" s="21">
        <v>0.23043618771425509</v>
      </c>
      <c r="G34" s="21">
        <v>0.28610716094920063</v>
      </c>
      <c r="H34" s="21">
        <v>0.25654231024636254</v>
      </c>
      <c r="I34" s="21">
        <v>0.17848581874565245</v>
      </c>
      <c r="J34" s="21">
        <v>0.18331406192712479</v>
      </c>
      <c r="K34" s="22">
        <v>0.23309424286025809</v>
      </c>
      <c r="P34" s="30"/>
      <c r="Q34" s="64"/>
      <c r="R34" s="64"/>
      <c r="S34" s="7" t="s">
        <v>41</v>
      </c>
      <c r="T34" s="82">
        <v>9184.6480601941385</v>
      </c>
      <c r="U34" s="82">
        <v>11271.798783496624</v>
      </c>
      <c r="V34" s="82">
        <v>18012.328778038041</v>
      </c>
      <c r="W34" s="82">
        <v>14189.208873833246</v>
      </c>
      <c r="X34" s="82">
        <v>8410.0099586194665</v>
      </c>
      <c r="Y34" s="82">
        <v>9105.4861410214562</v>
      </c>
      <c r="Z34" s="83">
        <v>12684.867834445526</v>
      </c>
    </row>
    <row r="35" spans="1:26" x14ac:dyDescent="0.25">
      <c r="A35" s="30"/>
      <c r="B35" s="64"/>
      <c r="C35" s="64" t="s">
        <v>49</v>
      </c>
      <c r="D35" s="7" t="s">
        <v>6</v>
      </c>
      <c r="E35" s="21">
        <v>11.826832322996744</v>
      </c>
      <c r="F35" s="21">
        <v>12.666832029705891</v>
      </c>
      <c r="G35" s="21">
        <v>13.417180498782111</v>
      </c>
      <c r="H35" s="21">
        <v>13.433725252347358</v>
      </c>
      <c r="I35" s="21">
        <v>13.776077242982543</v>
      </c>
      <c r="J35" s="21">
        <v>14.420561596903983</v>
      </c>
      <c r="K35" s="22">
        <v>15.947221355069397</v>
      </c>
      <c r="P35" s="30"/>
      <c r="Q35" s="64"/>
      <c r="R35" s="64" t="s">
        <v>49</v>
      </c>
      <c r="S35" s="7" t="s">
        <v>6</v>
      </c>
      <c r="T35" s="82">
        <v>464507</v>
      </c>
      <c r="U35" s="82">
        <v>545393</v>
      </c>
      <c r="V35" s="82">
        <v>580252</v>
      </c>
      <c r="W35" s="82">
        <v>570560</v>
      </c>
      <c r="X35" s="82">
        <v>584066</v>
      </c>
      <c r="Y35" s="82">
        <v>614156</v>
      </c>
      <c r="Z35" s="83">
        <v>832673</v>
      </c>
    </row>
    <row r="36" spans="1:26" x14ac:dyDescent="0.25">
      <c r="A36" s="30"/>
      <c r="B36" s="64"/>
      <c r="C36" s="64"/>
      <c r="D36" s="7" t="s">
        <v>41</v>
      </c>
      <c r="E36" s="21">
        <v>0.21744044211103206</v>
      </c>
      <c r="F36" s="21">
        <v>0.29775124731888297</v>
      </c>
      <c r="G36" s="21">
        <v>0.39603535648413529</v>
      </c>
      <c r="H36" s="21">
        <v>0.30079328761215041</v>
      </c>
      <c r="I36" s="21">
        <v>0.19890002341882601</v>
      </c>
      <c r="J36" s="21">
        <v>0.21518976780496665</v>
      </c>
      <c r="K36" s="22">
        <v>0.27758022880531663</v>
      </c>
      <c r="P36" s="30"/>
      <c r="Q36" s="64"/>
      <c r="R36" s="64"/>
      <c r="S36" s="7" t="s">
        <v>41</v>
      </c>
      <c r="T36" s="82">
        <v>9029.4494544048757</v>
      </c>
      <c r="U36" s="82">
        <v>14228.047096553439</v>
      </c>
      <c r="V36" s="82">
        <v>23592.208312713748</v>
      </c>
      <c r="W36" s="82">
        <v>17061.430315825113</v>
      </c>
      <c r="X36" s="82">
        <v>9869.2163106404259</v>
      </c>
      <c r="Y36" s="82">
        <v>10360.379257239796</v>
      </c>
      <c r="Z36" s="83">
        <v>12333.15318538947</v>
      </c>
    </row>
    <row r="37" spans="1:26" x14ac:dyDescent="0.25">
      <c r="A37" s="30"/>
      <c r="B37" s="64"/>
      <c r="C37" s="64" t="s">
        <v>50</v>
      </c>
      <c r="D37" s="7" t="s">
        <v>6</v>
      </c>
      <c r="E37" s="21">
        <v>19.496614827136074</v>
      </c>
      <c r="F37" s="21">
        <v>22.008961190316601</v>
      </c>
      <c r="G37" s="21">
        <v>23.488898867758042</v>
      </c>
      <c r="H37" s="21">
        <v>25.539052476901958</v>
      </c>
      <c r="I37" s="21">
        <v>27.172270191937564</v>
      </c>
      <c r="J37" s="21">
        <v>29.364592801271506</v>
      </c>
      <c r="K37" s="22">
        <v>27.539007513267439</v>
      </c>
      <c r="P37" s="30"/>
      <c r="Q37" s="73"/>
      <c r="R37" s="73" t="s">
        <v>50</v>
      </c>
      <c r="S37" s="7" t="s">
        <v>6</v>
      </c>
      <c r="T37" s="82">
        <v>765743</v>
      </c>
      <c r="U37" s="82">
        <v>947635</v>
      </c>
      <c r="V37" s="82">
        <v>1015823</v>
      </c>
      <c r="W37" s="82">
        <v>1084700</v>
      </c>
      <c r="X37" s="82">
        <v>1152026</v>
      </c>
      <c r="Y37" s="82">
        <v>1250606</v>
      </c>
      <c r="Z37" s="83">
        <v>1437930</v>
      </c>
    </row>
    <row r="38" spans="1:26" x14ac:dyDescent="0.25">
      <c r="A38" s="30"/>
      <c r="B38" s="64"/>
      <c r="C38" s="64"/>
      <c r="D38" s="7" t="s">
        <v>41</v>
      </c>
      <c r="E38" s="21">
        <v>0.30486684578504164</v>
      </c>
      <c r="F38" s="21">
        <v>0.33264765952829783</v>
      </c>
      <c r="G38" s="21">
        <v>0.56456288302395807</v>
      </c>
      <c r="H38" s="21">
        <v>0.38956846391697414</v>
      </c>
      <c r="I38" s="21">
        <v>0.322568180389603</v>
      </c>
      <c r="J38" s="21">
        <v>0.33801639190942145</v>
      </c>
      <c r="K38" s="22">
        <v>0.41180307503261543</v>
      </c>
      <c r="P38" s="30"/>
      <c r="Q38" s="64"/>
      <c r="R38" s="64"/>
      <c r="S38" s="7" t="s">
        <v>41</v>
      </c>
      <c r="T38" s="82">
        <v>12921.666057586146</v>
      </c>
      <c r="U38" s="82">
        <v>15650.886845709187</v>
      </c>
      <c r="V38" s="82">
        <v>34050.298253618857</v>
      </c>
      <c r="W38" s="82">
        <v>24766.182184650461</v>
      </c>
      <c r="X38" s="82">
        <v>16547.280307436642</v>
      </c>
      <c r="Y38" s="82">
        <v>17996.280176041884</v>
      </c>
      <c r="Z38" s="83">
        <v>20343.18441867311</v>
      </c>
    </row>
    <row r="39" spans="1:26" x14ac:dyDescent="0.25">
      <c r="A39" s="30"/>
      <c r="B39" s="64"/>
      <c r="C39" s="73" t="s">
        <v>20</v>
      </c>
      <c r="D39" s="7" t="s">
        <v>6</v>
      </c>
      <c r="E39" s="21">
        <v>100</v>
      </c>
      <c r="F39" s="21">
        <v>100</v>
      </c>
      <c r="G39" s="21">
        <v>100</v>
      </c>
      <c r="H39" s="21">
        <v>100</v>
      </c>
      <c r="I39" s="21">
        <v>100</v>
      </c>
      <c r="J39" s="21">
        <v>100</v>
      </c>
      <c r="K39" s="22">
        <v>100</v>
      </c>
      <c r="P39" s="30"/>
      <c r="Q39" s="64"/>
      <c r="R39" s="64" t="s">
        <v>20</v>
      </c>
      <c r="S39" s="7" t="s">
        <v>6</v>
      </c>
      <c r="T39" s="82">
        <v>3927569</v>
      </c>
      <c r="U39" s="82">
        <v>4305678</v>
      </c>
      <c r="V39" s="82">
        <v>4324694</v>
      </c>
      <c r="W39" s="82">
        <v>4247221</v>
      </c>
      <c r="X39" s="82">
        <v>4239712</v>
      </c>
      <c r="Y39" s="82">
        <v>4258891</v>
      </c>
      <c r="Z39" s="83">
        <v>5221430</v>
      </c>
    </row>
    <row r="40" spans="1:26" x14ac:dyDescent="0.25">
      <c r="A40" s="30"/>
      <c r="B40" s="64"/>
      <c r="C40" s="73"/>
      <c r="D40" s="7" t="s">
        <v>7</v>
      </c>
      <c r="E40" s="21">
        <v>0</v>
      </c>
      <c r="F40" s="21">
        <v>0</v>
      </c>
      <c r="G40" s="21">
        <v>0</v>
      </c>
      <c r="H40" s="21">
        <v>0</v>
      </c>
      <c r="I40" s="21">
        <v>0</v>
      </c>
      <c r="J40" s="21">
        <v>0</v>
      </c>
      <c r="K40" s="22">
        <v>0</v>
      </c>
      <c r="P40" s="30"/>
      <c r="Q40" s="64"/>
      <c r="R40" s="64"/>
      <c r="S40" s="7" t="s">
        <v>7</v>
      </c>
      <c r="T40" s="82">
        <v>34253.235400932943</v>
      </c>
      <c r="U40" s="82">
        <v>45107.306399540001</v>
      </c>
      <c r="V40" s="82">
        <v>126752.87386126797</v>
      </c>
      <c r="W40" s="82">
        <v>73391.853190027847</v>
      </c>
      <c r="X40" s="82">
        <v>43180.873425491875</v>
      </c>
      <c r="Y40" s="82">
        <v>41538.660364935873</v>
      </c>
      <c r="Z40" s="83">
        <v>79283.108681567057</v>
      </c>
    </row>
    <row r="41" spans="1:26" x14ac:dyDescent="0.25">
      <c r="A41" s="11"/>
      <c r="B41" s="25"/>
      <c r="C41" s="25"/>
      <c r="D41" s="25"/>
      <c r="E41" s="25"/>
      <c r="F41" s="25"/>
      <c r="G41" s="25"/>
      <c r="H41" s="25"/>
      <c r="I41" s="25"/>
      <c r="J41" s="25"/>
      <c r="K41" s="79"/>
      <c r="P41" s="11"/>
      <c r="Q41" s="25"/>
      <c r="R41" s="25"/>
      <c r="S41" s="25"/>
      <c r="T41" s="25"/>
      <c r="U41" s="25"/>
      <c r="V41" s="25"/>
      <c r="W41" s="25"/>
      <c r="X41" s="25"/>
      <c r="Y41" s="25"/>
      <c r="Z41" s="79"/>
    </row>
    <row r="42" spans="1:26" x14ac:dyDescent="0.25">
      <c r="A42" s="6" t="s">
        <v>8</v>
      </c>
      <c r="B42" s="6"/>
      <c r="C42" s="6"/>
      <c r="D42" s="6"/>
      <c r="E42" s="6"/>
      <c r="F42" s="6"/>
      <c r="G42" s="6"/>
      <c r="H42" s="6"/>
      <c r="I42" s="6"/>
      <c r="J42" s="6"/>
      <c r="P42" s="6" t="s">
        <v>8</v>
      </c>
      <c r="Q42" s="6"/>
      <c r="R42" s="6"/>
      <c r="S42" s="6"/>
      <c r="T42" s="6"/>
      <c r="U42" s="6"/>
      <c r="V42" s="6"/>
      <c r="W42" s="6"/>
      <c r="X42" s="6"/>
      <c r="Y42" s="6"/>
    </row>
    <row r="43" spans="1:26" ht="58.5" customHeight="1" x14ac:dyDescent="0.25">
      <c r="A43" s="172" t="s">
        <v>15</v>
      </c>
      <c r="B43" s="172"/>
      <c r="C43" s="172"/>
      <c r="D43" s="172"/>
      <c r="E43" s="172"/>
      <c r="F43" s="172"/>
      <c r="G43" s="172"/>
      <c r="H43" s="172"/>
      <c r="I43" s="172"/>
      <c r="J43" s="172"/>
      <c r="K43" s="172"/>
      <c r="L43" s="6"/>
      <c r="M43" s="6"/>
      <c r="N43" s="6"/>
      <c r="O43" s="6"/>
      <c r="P43" s="172" t="s">
        <v>15</v>
      </c>
      <c r="Q43" s="172"/>
      <c r="R43" s="172"/>
      <c r="S43" s="172"/>
      <c r="T43" s="172"/>
      <c r="U43" s="172"/>
      <c r="V43" s="172"/>
      <c r="W43" s="172"/>
      <c r="X43" s="172"/>
      <c r="Y43" s="172"/>
      <c r="Z43" s="172"/>
    </row>
    <row r="44" spans="1:26" ht="54" customHeight="1" x14ac:dyDescent="0.25">
      <c r="A44" s="172" t="s">
        <v>16</v>
      </c>
      <c r="B44" s="172"/>
      <c r="C44" s="172"/>
      <c r="D44" s="172"/>
      <c r="E44" s="172"/>
      <c r="F44" s="172"/>
      <c r="G44" s="172"/>
      <c r="H44" s="172"/>
      <c r="I44" s="172"/>
      <c r="J44" s="172"/>
      <c r="K44" s="172"/>
      <c r="L44" s="6"/>
      <c r="M44" s="6"/>
      <c r="N44" s="6"/>
      <c r="O44" s="6"/>
      <c r="P44" s="172" t="s">
        <v>16</v>
      </c>
      <c r="Q44" s="172"/>
      <c r="R44" s="172"/>
      <c r="S44" s="172"/>
      <c r="T44" s="172"/>
      <c r="U44" s="172"/>
      <c r="V44" s="172"/>
      <c r="W44" s="172"/>
      <c r="X44" s="172"/>
      <c r="Y44" s="172"/>
      <c r="Z44" s="172"/>
    </row>
    <row r="45" spans="1:26" ht="21.75" customHeight="1" x14ac:dyDescent="0.25">
      <c r="A45" s="172" t="s">
        <v>375</v>
      </c>
      <c r="B45" s="172"/>
      <c r="C45" s="172"/>
      <c r="D45" s="172"/>
      <c r="E45" s="172"/>
      <c r="F45" s="172"/>
      <c r="G45" s="172"/>
      <c r="H45" s="172"/>
      <c r="I45" s="172"/>
      <c r="J45" s="172"/>
      <c r="K45" s="143"/>
      <c r="L45" s="6"/>
      <c r="M45" s="6"/>
      <c r="N45" s="6"/>
      <c r="O45" s="6"/>
      <c r="P45" s="172" t="s">
        <v>375</v>
      </c>
      <c r="Q45" s="172"/>
      <c r="R45" s="172"/>
      <c r="S45" s="172"/>
      <c r="T45" s="172"/>
      <c r="U45" s="172"/>
      <c r="V45" s="172"/>
      <c r="W45" s="172"/>
      <c r="X45" s="172"/>
      <c r="Y45" s="172"/>
      <c r="Z45" s="143"/>
    </row>
    <row r="46" spans="1:26" x14ac:dyDescent="0.25">
      <c r="A46" s="172" t="s">
        <v>11</v>
      </c>
      <c r="B46" s="172"/>
      <c r="C46" s="172"/>
      <c r="D46" s="172"/>
      <c r="E46" s="172"/>
      <c r="F46" s="172"/>
      <c r="G46" s="172"/>
      <c r="H46" s="172"/>
      <c r="I46" s="172"/>
      <c r="J46" s="172"/>
      <c r="K46" s="172"/>
      <c r="L46" s="6"/>
      <c r="M46" s="6"/>
      <c r="N46" s="6"/>
      <c r="O46" s="6"/>
      <c r="P46" s="172" t="s">
        <v>11</v>
      </c>
      <c r="Q46" s="172"/>
      <c r="R46" s="172"/>
      <c r="S46" s="172"/>
      <c r="T46" s="172"/>
      <c r="U46" s="172"/>
      <c r="V46" s="172"/>
      <c r="W46" s="172"/>
      <c r="X46" s="172"/>
      <c r="Y46" s="172"/>
      <c r="Z46" s="172"/>
    </row>
  </sheetData>
  <mergeCells count="10">
    <mergeCell ref="A46:K46"/>
    <mergeCell ref="P46:Z46"/>
    <mergeCell ref="A8:A9"/>
    <mergeCell ref="P8:P9"/>
    <mergeCell ref="A43:K43"/>
    <mergeCell ref="P43:Z43"/>
    <mergeCell ref="A44:K44"/>
    <mergeCell ref="P44:Z44"/>
    <mergeCell ref="A45:J45"/>
    <mergeCell ref="P45:Y45"/>
  </mergeCells>
  <hyperlinks>
    <hyperlink ref="A1" location="Indice!A1" display="Indice" xr:uid="{C4900991-3775-4A27-BC82-F3438091C0E8}"/>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D838C-4647-4E87-B86E-2BD971AF6CAE}">
  <dimension ref="A1:W36"/>
  <sheetViews>
    <sheetView workbookViewId="0"/>
  </sheetViews>
  <sheetFormatPr baseColWidth="10" defaultRowHeight="15" x14ac:dyDescent="0.25"/>
  <cols>
    <col min="1" max="1" width="19.5703125" customWidth="1"/>
    <col min="3" max="3" width="15.28515625" customWidth="1"/>
    <col min="16" max="16" width="16.28515625" customWidth="1"/>
  </cols>
  <sheetData>
    <row r="1" spans="1:23" x14ac:dyDescent="0.25">
      <c r="A1" s="166" t="s">
        <v>278</v>
      </c>
    </row>
    <row r="3" spans="1:23" x14ac:dyDescent="0.25">
      <c r="A3" s="18" t="s">
        <v>222</v>
      </c>
      <c r="N3" s="18" t="s">
        <v>258</v>
      </c>
    </row>
    <row r="4" spans="1:23" x14ac:dyDescent="0.25">
      <c r="A4" s="17" t="s">
        <v>14</v>
      </c>
      <c r="N4" s="7" t="s">
        <v>17</v>
      </c>
    </row>
    <row r="6" spans="1:23" x14ac:dyDescent="0.25">
      <c r="A6" s="1"/>
      <c r="B6" s="2"/>
      <c r="C6" s="2"/>
      <c r="D6" s="53">
        <v>2006</v>
      </c>
      <c r="E6" s="53">
        <v>2009</v>
      </c>
      <c r="F6" s="53">
        <v>2011</v>
      </c>
      <c r="G6" s="53">
        <v>2013</v>
      </c>
      <c r="H6" s="53">
        <v>2015</v>
      </c>
      <c r="I6" s="53">
        <v>2017</v>
      </c>
      <c r="J6" s="54">
        <v>2020</v>
      </c>
      <c r="N6" s="1"/>
      <c r="O6" s="2"/>
      <c r="P6" s="2"/>
      <c r="Q6" s="53">
        <v>2006</v>
      </c>
      <c r="R6" s="53">
        <v>2009</v>
      </c>
      <c r="S6" s="53">
        <v>2011</v>
      </c>
      <c r="T6" s="53">
        <v>2013</v>
      </c>
      <c r="U6" s="53">
        <v>2015</v>
      </c>
      <c r="V6" s="53">
        <v>2017</v>
      </c>
      <c r="W6" s="54">
        <v>2020</v>
      </c>
    </row>
    <row r="7" spans="1:23" x14ac:dyDescent="0.25">
      <c r="A7" s="8"/>
      <c r="B7" s="6"/>
      <c r="C7" s="6"/>
      <c r="D7" s="6"/>
      <c r="E7" s="6"/>
      <c r="F7" s="6"/>
      <c r="G7" s="6"/>
      <c r="H7" s="7"/>
      <c r="I7" s="7"/>
      <c r="J7" s="34"/>
      <c r="N7" s="8"/>
      <c r="O7" s="6"/>
      <c r="P7" s="6"/>
      <c r="Q7" s="6"/>
      <c r="R7" s="6"/>
      <c r="S7" s="6"/>
      <c r="T7" s="6"/>
      <c r="U7" s="7"/>
      <c r="V7" s="7"/>
      <c r="W7" s="34"/>
    </row>
    <row r="8" spans="1:23" ht="15" customHeight="1" x14ac:dyDescent="0.25">
      <c r="A8" s="173" t="s">
        <v>217</v>
      </c>
      <c r="B8" s="86" t="s">
        <v>59</v>
      </c>
      <c r="C8" s="42" t="s">
        <v>23</v>
      </c>
      <c r="D8" s="27">
        <v>14.338091080816273</v>
      </c>
      <c r="E8" s="27">
        <v>14.372084557099491</v>
      </c>
      <c r="F8" s="27">
        <v>13.955069848662133</v>
      </c>
      <c r="G8" s="27">
        <v>14.303173929853285</v>
      </c>
      <c r="H8" s="27">
        <v>14.841814872415398</v>
      </c>
      <c r="I8" s="27">
        <v>15.275580453636362</v>
      </c>
      <c r="J8" s="39">
        <v>13.26131581591965</v>
      </c>
      <c r="N8" s="173" t="s">
        <v>217</v>
      </c>
      <c r="O8" s="86" t="s">
        <v>59</v>
      </c>
      <c r="P8" s="42" t="s">
        <v>23</v>
      </c>
      <c r="Q8" s="29">
        <v>832666</v>
      </c>
      <c r="R8" s="29">
        <v>931702</v>
      </c>
      <c r="S8" s="29">
        <v>904160</v>
      </c>
      <c r="T8" s="29">
        <v>913774</v>
      </c>
      <c r="U8" s="29">
        <v>954516</v>
      </c>
      <c r="V8" s="29">
        <v>993446</v>
      </c>
      <c r="W8" s="40">
        <v>1086034</v>
      </c>
    </row>
    <row r="9" spans="1:23" x14ac:dyDescent="0.25">
      <c r="A9" s="173"/>
      <c r="B9" s="86"/>
      <c r="C9" s="43" t="s">
        <v>24</v>
      </c>
      <c r="D9" s="27">
        <v>0.2911401714150107</v>
      </c>
      <c r="E9" s="27">
        <v>0.29729498245074004</v>
      </c>
      <c r="F9" s="27">
        <v>0.48108431880647445</v>
      </c>
      <c r="G9" s="27">
        <v>0.3342286817041128</v>
      </c>
      <c r="H9" s="27">
        <v>0.25184247489501599</v>
      </c>
      <c r="I9" s="27">
        <v>0.2658716411909513</v>
      </c>
      <c r="J9" s="39">
        <v>0.26687410949028473</v>
      </c>
      <c r="N9" s="173"/>
      <c r="O9" s="86"/>
      <c r="P9" s="43" t="s">
        <v>24</v>
      </c>
      <c r="Q9" s="29">
        <v>18228.38388873748</v>
      </c>
      <c r="R9" s="29">
        <v>21112.17781878437</v>
      </c>
      <c r="S9" s="29">
        <v>34477.281281410542</v>
      </c>
      <c r="T9" s="29">
        <v>23717.627635320772</v>
      </c>
      <c r="U9" s="29">
        <v>19036.668716988563</v>
      </c>
      <c r="V9" s="29">
        <v>19854.147008584179</v>
      </c>
      <c r="W9" s="40">
        <v>23814.656989288025</v>
      </c>
    </row>
    <row r="10" spans="1:23" x14ac:dyDescent="0.25">
      <c r="A10" s="35"/>
      <c r="B10" s="86" t="s">
        <v>60</v>
      </c>
      <c r="C10" s="42" t="s">
        <v>23</v>
      </c>
      <c r="D10" s="27">
        <v>13.448135730976329</v>
      </c>
      <c r="E10" s="27">
        <v>14.214372979243281</v>
      </c>
      <c r="F10" s="27">
        <v>13.451495189362561</v>
      </c>
      <c r="G10" s="27">
        <v>13.858304075534427</v>
      </c>
      <c r="H10" s="27">
        <v>14.423809821462724</v>
      </c>
      <c r="I10" s="27">
        <v>14.323045884125927</v>
      </c>
      <c r="J10" s="39">
        <v>15.075873476354873</v>
      </c>
      <c r="N10" s="35"/>
      <c r="O10" s="86" t="s">
        <v>60</v>
      </c>
      <c r="P10" s="42" t="s">
        <v>23</v>
      </c>
      <c r="Q10" s="29">
        <v>780983</v>
      </c>
      <c r="R10" s="29">
        <v>921478</v>
      </c>
      <c r="S10" s="29">
        <v>871533</v>
      </c>
      <c r="T10" s="29">
        <v>885353</v>
      </c>
      <c r="U10" s="29">
        <v>927633</v>
      </c>
      <c r="V10" s="29">
        <v>931498</v>
      </c>
      <c r="W10" s="40">
        <v>1234637</v>
      </c>
    </row>
    <row r="11" spans="1:23" x14ac:dyDescent="0.25">
      <c r="A11" s="35"/>
      <c r="B11" s="86"/>
      <c r="C11" s="43" t="s">
        <v>24</v>
      </c>
      <c r="D11" s="27">
        <v>0.28121549148544633</v>
      </c>
      <c r="E11" s="27">
        <v>0.30487492621912987</v>
      </c>
      <c r="F11" s="27">
        <v>0.39595507851553002</v>
      </c>
      <c r="G11" s="27">
        <v>0.29098184548545802</v>
      </c>
      <c r="H11" s="27">
        <v>0.25660625080296395</v>
      </c>
      <c r="I11" s="27">
        <v>0.24049390704077178</v>
      </c>
      <c r="J11" s="39">
        <v>0.28608042843428882</v>
      </c>
      <c r="N11" s="35"/>
      <c r="O11" s="86"/>
      <c r="P11" s="43" t="s">
        <v>24</v>
      </c>
      <c r="Q11" s="29">
        <v>17662.134534675206</v>
      </c>
      <c r="R11" s="29">
        <v>21522.476941797966</v>
      </c>
      <c r="S11" s="29">
        <v>35461.130050522566</v>
      </c>
      <c r="T11" s="29">
        <v>22103.782793622915</v>
      </c>
      <c r="U11" s="29">
        <v>18425.791466911356</v>
      </c>
      <c r="V11" s="29">
        <v>18325.322693192396</v>
      </c>
      <c r="W11" s="40">
        <v>24371.817192197497</v>
      </c>
    </row>
    <row r="12" spans="1:23" x14ac:dyDescent="0.25">
      <c r="A12" s="35"/>
      <c r="B12" s="86" t="s">
        <v>61</v>
      </c>
      <c r="C12" s="42" t="s">
        <v>23</v>
      </c>
      <c r="D12" s="27">
        <v>12.612387362954314</v>
      </c>
      <c r="E12" s="27">
        <v>11.919981119036454</v>
      </c>
      <c r="F12" s="27">
        <v>12.706157773350194</v>
      </c>
      <c r="G12" s="27">
        <v>12.717022951784504</v>
      </c>
      <c r="H12" s="27">
        <v>13.098813265576803</v>
      </c>
      <c r="I12" s="27">
        <v>14.412244131651756</v>
      </c>
      <c r="J12" s="39">
        <v>13.70351678841012</v>
      </c>
      <c r="N12" s="35"/>
      <c r="O12" s="86" t="s">
        <v>61</v>
      </c>
      <c r="P12" s="42" t="s">
        <v>23</v>
      </c>
      <c r="Q12" s="29">
        <v>732448</v>
      </c>
      <c r="R12" s="29">
        <v>772739</v>
      </c>
      <c r="S12" s="29">
        <v>823242</v>
      </c>
      <c r="T12" s="29">
        <v>812441</v>
      </c>
      <c r="U12" s="29">
        <v>842419</v>
      </c>
      <c r="V12" s="29">
        <v>937299</v>
      </c>
      <c r="W12" s="40">
        <v>1122248</v>
      </c>
    </row>
    <row r="13" spans="1:23" x14ac:dyDescent="0.25">
      <c r="A13" s="35"/>
      <c r="B13" s="86"/>
      <c r="C13" s="43" t="s">
        <v>24</v>
      </c>
      <c r="D13" s="27">
        <v>0.29043506024715454</v>
      </c>
      <c r="E13" s="27">
        <v>0.25415709948249599</v>
      </c>
      <c r="F13" s="27">
        <v>0.35186722184175007</v>
      </c>
      <c r="G13" s="27">
        <v>0.31725833381577634</v>
      </c>
      <c r="H13" s="27">
        <v>0.25422453538760098</v>
      </c>
      <c r="I13" s="27">
        <v>0.23939219304578607</v>
      </c>
      <c r="J13" s="39">
        <v>0.24151385112371207</v>
      </c>
      <c r="N13" s="35"/>
      <c r="O13" s="86"/>
      <c r="P13" s="43" t="s">
        <v>24</v>
      </c>
      <c r="Q13" s="29">
        <v>18129.713412781177</v>
      </c>
      <c r="R13" s="29">
        <v>17484.379735340808</v>
      </c>
      <c r="S13" s="29">
        <v>28357.296275724726</v>
      </c>
      <c r="T13" s="29">
        <v>25506.35985643417</v>
      </c>
      <c r="U13" s="29">
        <v>18231.965258483749</v>
      </c>
      <c r="V13" s="29">
        <v>17359.332529124593</v>
      </c>
      <c r="W13" s="40">
        <v>21817.740604891245</v>
      </c>
    </row>
    <row r="14" spans="1:23" x14ac:dyDescent="0.25">
      <c r="A14" s="35"/>
      <c r="B14" s="86" t="s">
        <v>62</v>
      </c>
      <c r="C14" s="42" t="s">
        <v>23</v>
      </c>
      <c r="D14" s="27">
        <v>11.335940365432201</v>
      </c>
      <c r="E14" s="27">
        <v>11.060141422119111</v>
      </c>
      <c r="F14" s="27">
        <v>11.029792969031556</v>
      </c>
      <c r="G14" s="27">
        <v>12.218620325861181</v>
      </c>
      <c r="H14" s="27">
        <v>11.583232031287171</v>
      </c>
      <c r="I14" s="27">
        <v>11.508818878968235</v>
      </c>
      <c r="J14" s="39">
        <v>12.118375151367808</v>
      </c>
      <c r="N14" s="35"/>
      <c r="O14" s="86" t="s">
        <v>62</v>
      </c>
      <c r="P14" s="42" t="s">
        <v>23</v>
      </c>
      <c r="Q14" s="29">
        <v>658320</v>
      </c>
      <c r="R14" s="29">
        <v>716998</v>
      </c>
      <c r="S14" s="29">
        <v>714629</v>
      </c>
      <c r="T14" s="29">
        <v>780600</v>
      </c>
      <c r="U14" s="29">
        <v>744948</v>
      </c>
      <c r="V14" s="29">
        <v>748475</v>
      </c>
      <c r="W14" s="40">
        <v>992433</v>
      </c>
    </row>
    <row r="15" spans="1:23" x14ac:dyDescent="0.25">
      <c r="A15" s="35"/>
      <c r="B15" s="86"/>
      <c r="C15" s="43" t="s">
        <v>24</v>
      </c>
      <c r="D15" s="27">
        <v>0.24289539031800361</v>
      </c>
      <c r="E15" s="27">
        <v>0.23961625835131856</v>
      </c>
      <c r="F15" s="27">
        <v>0.37753352240678628</v>
      </c>
      <c r="G15" s="27">
        <v>0.33986795628847866</v>
      </c>
      <c r="H15" s="27">
        <v>0.19664498545553305</v>
      </c>
      <c r="I15" s="27">
        <v>0.20690904852585032</v>
      </c>
      <c r="J15" s="39">
        <v>0.24231406383754284</v>
      </c>
      <c r="N15" s="35"/>
      <c r="O15" s="86"/>
      <c r="P15" s="43" t="s">
        <v>24</v>
      </c>
      <c r="Q15" s="29">
        <v>14951.169994862883</v>
      </c>
      <c r="R15" s="29">
        <v>17250.291381900366</v>
      </c>
      <c r="S15" s="29">
        <v>32304.0569824503</v>
      </c>
      <c r="T15" s="29">
        <v>27894.421662192173</v>
      </c>
      <c r="U15" s="29">
        <v>14850.584398572058</v>
      </c>
      <c r="V15" s="29">
        <v>14805.661327424123</v>
      </c>
      <c r="W15" s="40">
        <v>21001.725170456564</v>
      </c>
    </row>
    <row r="16" spans="1:23" x14ac:dyDescent="0.25">
      <c r="A16" s="35"/>
      <c r="B16" s="86" t="s">
        <v>63</v>
      </c>
      <c r="C16" s="42" t="s">
        <v>23</v>
      </c>
      <c r="D16" s="27">
        <v>10.251043071132028</v>
      </c>
      <c r="E16" s="27">
        <v>10.634872399239825</v>
      </c>
      <c r="F16" s="27">
        <v>10.982085571112808</v>
      </c>
      <c r="G16" s="27">
        <v>10.647746536414024</v>
      </c>
      <c r="H16" s="27">
        <v>10.343195472366077</v>
      </c>
      <c r="I16" s="27">
        <v>10.492364793001174</v>
      </c>
      <c r="J16" s="39">
        <v>12.18752476497618</v>
      </c>
      <c r="N16" s="35"/>
      <c r="O16" s="86" t="s">
        <v>63</v>
      </c>
      <c r="P16" s="42" t="s">
        <v>23</v>
      </c>
      <c r="Q16" s="29">
        <v>595316</v>
      </c>
      <c r="R16" s="29">
        <v>689429</v>
      </c>
      <c r="S16" s="29">
        <v>711538</v>
      </c>
      <c r="T16" s="29">
        <v>680243</v>
      </c>
      <c r="U16" s="29">
        <v>665198</v>
      </c>
      <c r="V16" s="29">
        <v>682370</v>
      </c>
      <c r="W16" s="40">
        <v>998096</v>
      </c>
    </row>
    <row r="17" spans="1:23" x14ac:dyDescent="0.25">
      <c r="A17" s="35"/>
      <c r="B17" s="86"/>
      <c r="C17" s="43" t="s">
        <v>24</v>
      </c>
      <c r="D17" s="27">
        <v>0.25231281164124081</v>
      </c>
      <c r="E17" s="27">
        <v>0.25111681093380905</v>
      </c>
      <c r="F17" s="27">
        <v>0.56509633779445689</v>
      </c>
      <c r="G17" s="27">
        <v>0.23774739257404282</v>
      </c>
      <c r="H17" s="27">
        <v>0.19120922594228004</v>
      </c>
      <c r="I17" s="27">
        <v>0.20103956964886072</v>
      </c>
      <c r="J17" s="39">
        <v>0.2510637842294367</v>
      </c>
      <c r="N17" s="35"/>
      <c r="O17" s="86"/>
      <c r="P17" s="43" t="s">
        <v>24</v>
      </c>
      <c r="Q17" s="29">
        <v>15054.042006704192</v>
      </c>
      <c r="R17" s="29">
        <v>16866.688455056534</v>
      </c>
      <c r="S17" s="29">
        <v>45211.868907189317</v>
      </c>
      <c r="T17" s="29">
        <v>18928.996441744417</v>
      </c>
      <c r="U17" s="29">
        <v>13764.562062808081</v>
      </c>
      <c r="V17" s="29">
        <v>14015.0267550627</v>
      </c>
      <c r="W17" s="40">
        <v>21134.8699597991</v>
      </c>
    </row>
    <row r="18" spans="1:23" x14ac:dyDescent="0.25">
      <c r="A18" s="35"/>
      <c r="B18" s="86" t="s">
        <v>64</v>
      </c>
      <c r="C18" s="42" t="s">
        <v>23</v>
      </c>
      <c r="D18" s="27">
        <v>9.5916051500076627</v>
      </c>
      <c r="E18" s="27">
        <v>9.3327029395068735</v>
      </c>
      <c r="F18" s="27">
        <v>9.9630518473381802</v>
      </c>
      <c r="G18" s="27">
        <v>9.4734222311269587</v>
      </c>
      <c r="H18" s="27">
        <v>9.6173192757502335</v>
      </c>
      <c r="I18" s="27">
        <v>9.6702832371106542</v>
      </c>
      <c r="J18" s="39">
        <v>9.270529577608567</v>
      </c>
      <c r="N18" s="35"/>
      <c r="O18" s="86" t="s">
        <v>64</v>
      </c>
      <c r="P18" s="42" t="s">
        <v>23</v>
      </c>
      <c r="Q18" s="29">
        <v>557020</v>
      </c>
      <c r="R18" s="29">
        <v>605013</v>
      </c>
      <c r="S18" s="29">
        <v>645514</v>
      </c>
      <c r="T18" s="29">
        <v>605220</v>
      </c>
      <c r="U18" s="29">
        <v>618515</v>
      </c>
      <c r="V18" s="29">
        <v>628906</v>
      </c>
      <c r="W18" s="40">
        <v>759209</v>
      </c>
    </row>
    <row r="19" spans="1:23" x14ac:dyDescent="0.25">
      <c r="A19" s="35"/>
      <c r="B19" s="86"/>
      <c r="C19" s="43" t="s">
        <v>24</v>
      </c>
      <c r="D19" s="27">
        <v>0.2337102709013</v>
      </c>
      <c r="E19" s="27">
        <v>0.22257349161235435</v>
      </c>
      <c r="F19" s="27">
        <v>0.3391222605771253</v>
      </c>
      <c r="G19" s="27">
        <v>0.27131027927720403</v>
      </c>
      <c r="H19" s="27">
        <v>0.20841493582648998</v>
      </c>
      <c r="I19" s="27">
        <v>0.23617713659903083</v>
      </c>
      <c r="J19" s="39">
        <v>0.66036650664126395</v>
      </c>
      <c r="N19" s="35"/>
      <c r="O19" s="86"/>
      <c r="P19" s="43" t="s">
        <v>24</v>
      </c>
      <c r="Q19" s="29">
        <v>14175.411570582615</v>
      </c>
      <c r="R19" s="29">
        <v>15168.969593544591</v>
      </c>
      <c r="S19" s="29">
        <v>29902.883531167667</v>
      </c>
      <c r="T19" s="29">
        <v>20905.769054690329</v>
      </c>
      <c r="U19" s="29">
        <v>14837.787742352199</v>
      </c>
      <c r="V19" s="29">
        <v>16693.073407993859</v>
      </c>
      <c r="W19" s="40">
        <v>59766.747209505455</v>
      </c>
    </row>
    <row r="20" spans="1:23" x14ac:dyDescent="0.25">
      <c r="A20" s="35"/>
      <c r="B20" s="86" t="s">
        <v>65</v>
      </c>
      <c r="C20" s="42" t="s">
        <v>23</v>
      </c>
      <c r="D20" s="27">
        <v>8.589413107826779</v>
      </c>
      <c r="E20" s="27">
        <v>8.4819026581434951</v>
      </c>
      <c r="F20" s="27">
        <v>8.0109688429482038</v>
      </c>
      <c r="G20" s="27">
        <v>8.3663426003465542</v>
      </c>
      <c r="H20" s="27">
        <v>8.276649279721461</v>
      </c>
      <c r="I20" s="27">
        <v>7.7611547398158924</v>
      </c>
      <c r="J20" s="39">
        <v>8.3364542036749789</v>
      </c>
      <c r="N20" s="35"/>
      <c r="O20" s="86" t="s">
        <v>65</v>
      </c>
      <c r="P20" s="42" t="s">
        <v>23</v>
      </c>
      <c r="Q20" s="29">
        <v>498819</v>
      </c>
      <c r="R20" s="29">
        <v>549858</v>
      </c>
      <c r="S20" s="29">
        <v>519037</v>
      </c>
      <c r="T20" s="29">
        <v>534493</v>
      </c>
      <c r="U20" s="29">
        <v>532293</v>
      </c>
      <c r="V20" s="29">
        <v>504746</v>
      </c>
      <c r="W20" s="40">
        <v>682713</v>
      </c>
    </row>
    <row r="21" spans="1:23" x14ac:dyDescent="0.25">
      <c r="A21" s="35"/>
      <c r="B21" s="86"/>
      <c r="C21" s="43" t="s">
        <v>24</v>
      </c>
      <c r="D21" s="27">
        <v>0.23911481599099751</v>
      </c>
      <c r="E21" s="27">
        <v>0.23672923295101767</v>
      </c>
      <c r="F21" s="27">
        <v>0.31666507200900607</v>
      </c>
      <c r="G21" s="27">
        <v>0.24587760081954832</v>
      </c>
      <c r="H21" s="27">
        <v>0.17024983469628069</v>
      </c>
      <c r="I21" s="27">
        <v>0.18947101286427412</v>
      </c>
      <c r="J21" s="39">
        <v>0.18413825993179586</v>
      </c>
      <c r="N21" s="35"/>
      <c r="O21" s="86"/>
      <c r="P21" s="43" t="s">
        <v>24</v>
      </c>
      <c r="Q21" s="29">
        <v>14645.35196871926</v>
      </c>
      <c r="R21" s="29">
        <v>16152.039802964569</v>
      </c>
      <c r="S21" s="29">
        <v>25159.149700983635</v>
      </c>
      <c r="T21" s="29">
        <v>18688.686251803902</v>
      </c>
      <c r="U21" s="29">
        <v>11826.888892873467</v>
      </c>
      <c r="V21" s="29">
        <v>13208.327221515581</v>
      </c>
      <c r="W21" s="40">
        <v>15394.084992776974</v>
      </c>
    </row>
    <row r="22" spans="1:23" x14ac:dyDescent="0.25">
      <c r="A22" s="35"/>
      <c r="B22" s="88" t="s">
        <v>66</v>
      </c>
      <c r="C22" s="42" t="s">
        <v>23</v>
      </c>
      <c r="D22" s="27">
        <v>7.518687460933263</v>
      </c>
      <c r="E22" s="27">
        <v>7.4473523459288691</v>
      </c>
      <c r="F22" s="27">
        <v>7.6142766587658519</v>
      </c>
      <c r="G22" s="27">
        <v>7.4374394430087296</v>
      </c>
      <c r="H22" s="27">
        <v>7.0968808299210941</v>
      </c>
      <c r="I22" s="27">
        <v>6.5819726666800955</v>
      </c>
      <c r="J22" s="39">
        <v>6.7570272089015564</v>
      </c>
      <c r="N22" s="35"/>
      <c r="O22" s="88" t="s">
        <v>66</v>
      </c>
      <c r="P22" s="42" t="s">
        <v>23</v>
      </c>
      <c r="Q22" s="29">
        <v>436638</v>
      </c>
      <c r="R22" s="29">
        <v>482791</v>
      </c>
      <c r="S22" s="29">
        <v>493335</v>
      </c>
      <c r="T22" s="29">
        <v>475149</v>
      </c>
      <c r="U22" s="29">
        <v>456419</v>
      </c>
      <c r="V22" s="29">
        <v>428058</v>
      </c>
      <c r="W22" s="40">
        <v>553366</v>
      </c>
    </row>
    <row r="23" spans="1:23" x14ac:dyDescent="0.25">
      <c r="A23" s="35"/>
      <c r="B23" s="88"/>
      <c r="C23" s="43" t="s">
        <v>24</v>
      </c>
      <c r="D23" s="27">
        <v>0.23977925354328644</v>
      </c>
      <c r="E23" s="27">
        <v>0.2816703812562496</v>
      </c>
      <c r="F23" s="27">
        <v>0.37042481016415257</v>
      </c>
      <c r="G23" s="27">
        <v>0.23613164817684859</v>
      </c>
      <c r="H23" s="27">
        <v>0.18680898562924958</v>
      </c>
      <c r="I23" s="27">
        <v>0.17109740924786435</v>
      </c>
      <c r="J23" s="39">
        <v>0.16320695157309772</v>
      </c>
      <c r="N23" s="35"/>
      <c r="O23" s="88"/>
      <c r="P23" s="43" t="s">
        <v>24</v>
      </c>
      <c r="Q23" s="29">
        <v>14242.577204895711</v>
      </c>
      <c r="R23" s="29">
        <v>19349.757680042087</v>
      </c>
      <c r="S23" s="29">
        <v>28057.050040080063</v>
      </c>
      <c r="T23" s="29">
        <v>17980.093517658483</v>
      </c>
      <c r="U23" s="29">
        <v>13109.926459367385</v>
      </c>
      <c r="V23" s="29">
        <v>11599.387835918296</v>
      </c>
      <c r="W23" s="40">
        <v>13458.065292546389</v>
      </c>
    </row>
    <row r="24" spans="1:23" x14ac:dyDescent="0.25">
      <c r="A24" s="35"/>
      <c r="B24" s="88" t="s">
        <v>67</v>
      </c>
      <c r="C24" s="42" t="s">
        <v>23</v>
      </c>
      <c r="D24" s="27">
        <v>6.9660620900683101</v>
      </c>
      <c r="E24" s="27">
        <v>7.1869986672261019</v>
      </c>
      <c r="F24" s="27">
        <v>6.8818731798146002</v>
      </c>
      <c r="G24" s="27">
        <v>6.444312612602741</v>
      </c>
      <c r="H24" s="27">
        <v>6.2266472738942991</v>
      </c>
      <c r="I24" s="27">
        <v>5.8274702002355347</v>
      </c>
      <c r="J24" s="39">
        <v>5.87716767187794</v>
      </c>
      <c r="N24" s="35"/>
      <c r="O24" s="88" t="s">
        <v>67</v>
      </c>
      <c r="P24" s="42" t="s">
        <v>23</v>
      </c>
      <c r="Q24" s="29">
        <v>404545</v>
      </c>
      <c r="R24" s="29">
        <v>465913</v>
      </c>
      <c r="S24" s="29">
        <v>445882</v>
      </c>
      <c r="T24" s="29">
        <v>411702</v>
      </c>
      <c r="U24" s="29">
        <v>400452</v>
      </c>
      <c r="V24" s="29">
        <v>378989</v>
      </c>
      <c r="W24" s="40">
        <v>481310</v>
      </c>
    </row>
    <row r="25" spans="1:23" x14ac:dyDescent="0.25">
      <c r="A25" s="35"/>
      <c r="B25" s="88"/>
      <c r="C25" s="43" t="s">
        <v>24</v>
      </c>
      <c r="D25" s="27">
        <v>0.25096616673366695</v>
      </c>
      <c r="E25" s="27">
        <v>0.30737776164913905</v>
      </c>
      <c r="F25" s="27">
        <v>0.36328867347668348</v>
      </c>
      <c r="G25" s="27">
        <v>0.21396260188191507</v>
      </c>
      <c r="H25" s="27">
        <v>0.17250564918290048</v>
      </c>
      <c r="I25" s="27">
        <v>0.1929093139742693</v>
      </c>
      <c r="J25" s="39">
        <v>0.18104251423074208</v>
      </c>
      <c r="N25" s="35"/>
      <c r="O25" s="88"/>
      <c r="P25" s="43" t="s">
        <v>24</v>
      </c>
      <c r="Q25" s="29">
        <v>15107.307107281515</v>
      </c>
      <c r="R25" s="29">
        <v>20637.137872654992</v>
      </c>
      <c r="S25" s="29">
        <v>26200.331249055136</v>
      </c>
      <c r="T25" s="29">
        <v>15269.431489373004</v>
      </c>
      <c r="U25" s="29">
        <v>11640.0617305081</v>
      </c>
      <c r="V25" s="29">
        <v>13152.589132020617</v>
      </c>
      <c r="W25" s="40">
        <v>15310.204590095007</v>
      </c>
    </row>
    <row r="26" spans="1:23" x14ac:dyDescent="0.25">
      <c r="A26" s="35"/>
      <c r="B26" s="88" t="s">
        <v>68</v>
      </c>
      <c r="C26" s="42" t="s">
        <v>23</v>
      </c>
      <c r="D26" s="27">
        <v>5.3486345798528419</v>
      </c>
      <c r="E26" s="27">
        <v>5.3495909124564998</v>
      </c>
      <c r="F26" s="27">
        <v>5.4052281196139145</v>
      </c>
      <c r="G26" s="27">
        <v>4.5336152934675935</v>
      </c>
      <c r="H26" s="27">
        <v>4.4916378776047381</v>
      </c>
      <c r="I26" s="27">
        <v>4.1470650147743724</v>
      </c>
      <c r="J26" s="39">
        <v>3.4122153409083276</v>
      </c>
      <c r="N26" s="35"/>
      <c r="O26" s="88" t="s">
        <v>68</v>
      </c>
      <c r="P26" s="42" t="s">
        <v>23</v>
      </c>
      <c r="Q26" s="29">
        <v>310615</v>
      </c>
      <c r="R26" s="29">
        <v>346799</v>
      </c>
      <c r="S26" s="29">
        <v>350209</v>
      </c>
      <c r="T26" s="29">
        <v>289635</v>
      </c>
      <c r="U26" s="29">
        <v>288869</v>
      </c>
      <c r="V26" s="29">
        <v>269704</v>
      </c>
      <c r="W26" s="40">
        <v>279443</v>
      </c>
    </row>
    <row r="27" spans="1:23" x14ac:dyDescent="0.25">
      <c r="A27" s="35"/>
      <c r="B27" s="88"/>
      <c r="C27" s="43" t="s">
        <v>24</v>
      </c>
      <c r="D27" s="27">
        <v>0.28801828524920925</v>
      </c>
      <c r="E27" s="27">
        <v>0.31147125426888439</v>
      </c>
      <c r="F27" s="27">
        <v>0.35260636973792309</v>
      </c>
      <c r="G27" s="27">
        <v>0.23789653838235106</v>
      </c>
      <c r="H27" s="27">
        <v>0.18043771036614364</v>
      </c>
      <c r="I27" s="27">
        <v>0.21463902595601869</v>
      </c>
      <c r="J27" s="39">
        <v>0.16201608255355118</v>
      </c>
      <c r="N27" s="35"/>
      <c r="O27" s="88"/>
      <c r="P27" s="43" t="s">
        <v>24</v>
      </c>
      <c r="Q27" s="29">
        <v>17237.497589824488</v>
      </c>
      <c r="R27" s="29">
        <v>20679.686030378663</v>
      </c>
      <c r="S27" s="29">
        <v>24988.729190393951</v>
      </c>
      <c r="T27" s="29">
        <v>15672.722754111122</v>
      </c>
      <c r="U27" s="29">
        <v>11704.637473376148</v>
      </c>
      <c r="V27" s="29">
        <v>14313.936962550062</v>
      </c>
      <c r="W27" s="40">
        <v>13523.017808800358</v>
      </c>
    </row>
    <row r="28" spans="1:23" x14ac:dyDescent="0.25">
      <c r="A28" s="35"/>
      <c r="B28" s="37" t="s">
        <v>20</v>
      </c>
      <c r="C28" s="42" t="s">
        <v>23</v>
      </c>
      <c r="D28" s="21">
        <v>100</v>
      </c>
      <c r="E28" s="21">
        <v>100</v>
      </c>
      <c r="F28" s="21">
        <v>100</v>
      </c>
      <c r="G28" s="21">
        <v>100</v>
      </c>
      <c r="H28" s="21">
        <v>100</v>
      </c>
      <c r="I28" s="21">
        <v>100</v>
      </c>
      <c r="J28" s="22">
        <v>100</v>
      </c>
      <c r="N28" s="35"/>
      <c r="O28" s="37" t="s">
        <v>20</v>
      </c>
      <c r="P28" s="42" t="s">
        <v>23</v>
      </c>
      <c r="Q28" s="29">
        <f>+'55'!R22</f>
        <v>5807532</v>
      </c>
      <c r="R28" s="29">
        <f>+'55'!S22</f>
        <v>6482720</v>
      </c>
      <c r="S28" s="29">
        <f>+'55'!T22</f>
        <v>6479079</v>
      </c>
      <c r="T28" s="29">
        <f>+'55'!U22</f>
        <v>6389322</v>
      </c>
      <c r="U28" s="29">
        <f>+'55'!V22</f>
        <v>6431430</v>
      </c>
      <c r="V28" s="29">
        <f>+'55'!W22</f>
        <v>6503694</v>
      </c>
      <c r="W28" s="33">
        <f>+'55'!X22</f>
        <v>8190146</v>
      </c>
    </row>
    <row r="29" spans="1:23" x14ac:dyDescent="0.25">
      <c r="A29" s="35"/>
      <c r="B29" s="37"/>
      <c r="C29" s="43" t="s">
        <v>24</v>
      </c>
      <c r="D29" s="21">
        <v>0</v>
      </c>
      <c r="E29" s="21">
        <v>0</v>
      </c>
      <c r="F29" s="21">
        <v>0</v>
      </c>
      <c r="G29" s="21">
        <v>0</v>
      </c>
      <c r="H29" s="21">
        <v>0</v>
      </c>
      <c r="I29" s="21">
        <v>0</v>
      </c>
      <c r="J29" s="22">
        <v>0</v>
      </c>
      <c r="N29" s="35"/>
      <c r="O29" s="37"/>
      <c r="P29" s="43" t="s">
        <v>24</v>
      </c>
      <c r="Q29" s="29">
        <f>+'55'!R23</f>
        <v>49401.685724436866</v>
      </c>
      <c r="R29" s="29">
        <f>+'55'!S23</f>
        <v>62167.885457042677</v>
      </c>
      <c r="S29" s="29">
        <f>+'55'!T23</f>
        <v>179064.04224215841</v>
      </c>
      <c r="T29" s="29">
        <f>+'55'!U23</f>
        <v>111208.78596155132</v>
      </c>
      <c r="U29" s="29">
        <f>+'55'!V23</f>
        <v>61901.536700801327</v>
      </c>
      <c r="V29" s="29">
        <f>+'55'!W23</f>
        <v>60403.020697288281</v>
      </c>
      <c r="W29" s="33">
        <f>+'55'!X23</f>
        <v>98802.7621853608</v>
      </c>
    </row>
    <row r="30" spans="1:23" x14ac:dyDescent="0.25">
      <c r="A30" s="49"/>
      <c r="B30" s="50"/>
      <c r="C30" s="50"/>
      <c r="D30" s="51"/>
      <c r="E30" s="51"/>
      <c r="F30" s="51"/>
      <c r="G30" s="51"/>
      <c r="H30" s="51"/>
      <c r="I30" s="51"/>
      <c r="J30" s="89"/>
      <c r="N30" s="49"/>
      <c r="O30" s="50"/>
      <c r="P30" s="50"/>
      <c r="Q30" s="51"/>
      <c r="R30" s="51"/>
      <c r="S30" s="51"/>
      <c r="T30" s="51"/>
      <c r="U30" s="51"/>
      <c r="V30" s="51"/>
      <c r="W30" s="89"/>
    </row>
    <row r="31" spans="1:23" x14ac:dyDescent="0.25">
      <c r="A31" s="174" t="s">
        <v>8</v>
      </c>
      <c r="B31" s="174"/>
      <c r="C31" s="174"/>
      <c r="N31" s="174" t="s">
        <v>8</v>
      </c>
      <c r="O31" s="174"/>
      <c r="P31" s="174"/>
    </row>
    <row r="32" spans="1:23" ht="56.25" customHeight="1" x14ac:dyDescent="0.25">
      <c r="A32" s="172" t="s">
        <v>15</v>
      </c>
      <c r="B32" s="172"/>
      <c r="C32" s="172"/>
      <c r="D32" s="172"/>
      <c r="E32" s="172"/>
      <c r="F32" s="172"/>
      <c r="G32" s="172"/>
      <c r="H32" s="172"/>
      <c r="I32" s="172"/>
      <c r="J32" s="172"/>
      <c r="N32" s="172" t="s">
        <v>15</v>
      </c>
      <c r="O32" s="172"/>
      <c r="P32" s="172"/>
      <c r="Q32" s="172"/>
      <c r="R32" s="172"/>
      <c r="S32" s="172"/>
      <c r="T32" s="172"/>
      <c r="U32" s="172"/>
      <c r="V32" s="172"/>
      <c r="W32" s="172"/>
    </row>
    <row r="33" spans="1:23" ht="56.25" customHeight="1" x14ac:dyDescent="0.25">
      <c r="A33" s="172" t="s">
        <v>16</v>
      </c>
      <c r="B33" s="172"/>
      <c r="C33" s="172"/>
      <c r="D33" s="172"/>
      <c r="E33" s="172"/>
      <c r="F33" s="172"/>
      <c r="G33" s="172"/>
      <c r="H33" s="172"/>
      <c r="I33" s="172"/>
      <c r="J33" s="172"/>
      <c r="N33" s="172" t="s">
        <v>16</v>
      </c>
      <c r="O33" s="172"/>
      <c r="P33" s="172"/>
      <c r="Q33" s="172"/>
      <c r="R33" s="172"/>
      <c r="S33" s="172"/>
      <c r="T33" s="172"/>
      <c r="U33" s="172"/>
      <c r="V33" s="172"/>
      <c r="W33" s="172"/>
    </row>
    <row r="34" spans="1:23" x14ac:dyDescent="0.25">
      <c r="A34" s="172" t="s">
        <v>70</v>
      </c>
      <c r="B34" s="172"/>
      <c r="C34" s="172"/>
      <c r="D34" s="172"/>
      <c r="E34" s="172"/>
      <c r="F34" s="172"/>
      <c r="G34" s="172"/>
      <c r="H34" s="172"/>
      <c r="I34" s="172"/>
      <c r="J34" s="172"/>
      <c r="N34" s="172" t="s">
        <v>70</v>
      </c>
      <c r="O34" s="172"/>
      <c r="P34" s="172"/>
      <c r="Q34" s="172"/>
      <c r="R34" s="172"/>
      <c r="S34" s="172"/>
      <c r="T34" s="172"/>
      <c r="U34" s="172"/>
      <c r="V34" s="172"/>
      <c r="W34" s="172"/>
    </row>
    <row r="35" spans="1:23" x14ac:dyDescent="0.25">
      <c r="A35" s="172" t="s">
        <v>376</v>
      </c>
      <c r="B35" s="172"/>
      <c r="C35" s="172"/>
      <c r="D35" s="172"/>
      <c r="E35" s="172"/>
      <c r="F35" s="172"/>
      <c r="G35" s="172"/>
      <c r="H35" s="172"/>
      <c r="I35" s="172"/>
      <c r="J35" s="172"/>
      <c r="N35" s="172" t="s">
        <v>376</v>
      </c>
      <c r="O35" s="172"/>
      <c r="P35" s="172"/>
      <c r="Q35" s="172"/>
      <c r="R35" s="172"/>
      <c r="S35" s="172"/>
      <c r="T35" s="172"/>
      <c r="U35" s="172"/>
      <c r="V35" s="172"/>
      <c r="W35" s="172"/>
    </row>
    <row r="36" spans="1:23" x14ac:dyDescent="0.25">
      <c r="A36" s="172" t="s">
        <v>11</v>
      </c>
      <c r="B36" s="172"/>
      <c r="C36" s="172"/>
      <c r="D36" s="172"/>
      <c r="E36" s="172"/>
      <c r="F36" s="172"/>
      <c r="G36" s="172"/>
      <c r="H36" s="172"/>
      <c r="I36" s="172"/>
      <c r="J36" s="172"/>
      <c r="N36" s="172" t="s">
        <v>11</v>
      </c>
      <c r="O36" s="172"/>
      <c r="P36" s="172"/>
      <c r="Q36" s="172"/>
      <c r="R36" s="172"/>
      <c r="S36" s="172"/>
      <c r="T36" s="172"/>
      <c r="U36" s="172"/>
      <c r="V36" s="172"/>
      <c r="W36" s="172"/>
    </row>
  </sheetData>
  <mergeCells count="14">
    <mergeCell ref="A34:J34"/>
    <mergeCell ref="N34:W34"/>
    <mergeCell ref="A36:J36"/>
    <mergeCell ref="N36:W36"/>
    <mergeCell ref="N8:N9"/>
    <mergeCell ref="A31:C31"/>
    <mergeCell ref="N31:P31"/>
    <mergeCell ref="A32:J32"/>
    <mergeCell ref="N32:W32"/>
    <mergeCell ref="A33:J33"/>
    <mergeCell ref="N33:W33"/>
    <mergeCell ref="A8:A9"/>
    <mergeCell ref="A35:J35"/>
    <mergeCell ref="N35:W35"/>
  </mergeCells>
  <hyperlinks>
    <hyperlink ref="A1" location="Indice!A1" display="Indice" xr:uid="{2577AD2B-C446-4765-A22E-8FE8A30F2040}"/>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D6FFB-E4F3-4CCB-BCC3-E2F0AF87DF67}">
  <dimension ref="A1:W59"/>
  <sheetViews>
    <sheetView workbookViewId="0"/>
  </sheetViews>
  <sheetFormatPr baseColWidth="10" defaultRowHeight="15" x14ac:dyDescent="0.25"/>
  <cols>
    <col min="3" max="3" width="14.5703125" customWidth="1"/>
    <col min="16" max="16" width="15.7109375" customWidth="1"/>
  </cols>
  <sheetData>
    <row r="1" spans="1:23" x14ac:dyDescent="0.25">
      <c r="A1" s="166" t="s">
        <v>278</v>
      </c>
    </row>
    <row r="3" spans="1:23" x14ac:dyDescent="0.25">
      <c r="A3" s="18" t="s">
        <v>220</v>
      </c>
      <c r="N3" s="18" t="s">
        <v>221</v>
      </c>
    </row>
    <row r="4" spans="1:23" x14ac:dyDescent="0.25">
      <c r="A4" s="17" t="s">
        <v>14</v>
      </c>
      <c r="N4" s="7" t="s">
        <v>17</v>
      </c>
    </row>
    <row r="6" spans="1:23" x14ac:dyDescent="0.25">
      <c r="A6" s="1"/>
      <c r="B6" s="2"/>
      <c r="C6" s="2"/>
      <c r="D6" s="53">
        <v>2006</v>
      </c>
      <c r="E6" s="53">
        <v>2009</v>
      </c>
      <c r="F6" s="53">
        <v>2011</v>
      </c>
      <c r="G6" s="53">
        <v>2013</v>
      </c>
      <c r="H6" s="53">
        <v>2015</v>
      </c>
      <c r="I6" s="53">
        <v>2017</v>
      </c>
      <c r="J6" s="54">
        <v>2020</v>
      </c>
      <c r="N6" s="1"/>
      <c r="O6" s="2"/>
      <c r="P6" s="2"/>
      <c r="Q6" s="53">
        <v>2006</v>
      </c>
      <c r="R6" s="53">
        <v>2009</v>
      </c>
      <c r="S6" s="53">
        <v>2011</v>
      </c>
      <c r="T6" s="53">
        <v>2013</v>
      </c>
      <c r="U6" s="53">
        <v>2015</v>
      </c>
      <c r="V6" s="53">
        <v>2017</v>
      </c>
      <c r="W6" s="54">
        <v>2020</v>
      </c>
    </row>
    <row r="7" spans="1:23" x14ac:dyDescent="0.25">
      <c r="A7" s="8"/>
      <c r="B7" s="6"/>
      <c r="C7" s="6"/>
      <c r="D7" s="6"/>
      <c r="E7" s="6"/>
      <c r="F7" s="6"/>
      <c r="G7" s="6"/>
      <c r="H7" s="7"/>
      <c r="I7" s="7"/>
      <c r="J7" s="34"/>
      <c r="N7" s="8"/>
      <c r="O7" s="6"/>
      <c r="P7" s="6"/>
      <c r="Q7" s="6"/>
      <c r="R7" s="6"/>
      <c r="S7" s="6"/>
      <c r="T7" s="6"/>
      <c r="U7" s="7"/>
      <c r="V7" s="7"/>
      <c r="W7" s="34"/>
    </row>
    <row r="8" spans="1:23" x14ac:dyDescent="0.25">
      <c r="A8" s="144" t="s">
        <v>19</v>
      </c>
      <c r="B8" s="86" t="s">
        <v>59</v>
      </c>
      <c r="C8" s="42" t="s">
        <v>23</v>
      </c>
      <c r="D8" s="145">
        <v>16.099317904851372</v>
      </c>
      <c r="E8" s="145">
        <v>16.183197200605225</v>
      </c>
      <c r="F8" s="145">
        <v>14.854958607676902</v>
      </c>
      <c r="G8" s="145">
        <v>15.950555085871301</v>
      </c>
      <c r="H8" s="146">
        <v>16.060923655620098</v>
      </c>
      <c r="I8" s="146">
        <v>16.945909499750748</v>
      </c>
      <c r="J8" s="147">
        <v>14.10576154809015</v>
      </c>
      <c r="N8" s="144" t="s">
        <v>19</v>
      </c>
      <c r="O8" s="86" t="s">
        <v>59</v>
      </c>
      <c r="P8" s="42" t="s">
        <v>23</v>
      </c>
      <c r="Q8" s="29">
        <v>302658</v>
      </c>
      <c r="R8" s="29">
        <v>352315</v>
      </c>
      <c r="S8" s="29">
        <v>320033</v>
      </c>
      <c r="T8" s="29">
        <v>341677</v>
      </c>
      <c r="U8" s="44">
        <v>352001</v>
      </c>
      <c r="V8" s="44">
        <v>380385</v>
      </c>
      <c r="W8" s="40">
        <v>418760</v>
      </c>
    </row>
    <row r="9" spans="1:23" x14ac:dyDescent="0.25">
      <c r="A9" s="8"/>
      <c r="B9" s="86"/>
      <c r="C9" s="43" t="s">
        <v>24</v>
      </c>
      <c r="D9" s="145">
        <v>0.43442681837623248</v>
      </c>
      <c r="E9" s="145">
        <v>0.38899736644615046</v>
      </c>
      <c r="F9" s="145">
        <v>0.59879090467972096</v>
      </c>
      <c r="G9" s="145">
        <v>0.51551066202645124</v>
      </c>
      <c r="H9" s="146">
        <v>0.35827144174842951</v>
      </c>
      <c r="I9" s="146">
        <v>0.36085776296874927</v>
      </c>
      <c r="J9" s="147">
        <v>0.33103474498748742</v>
      </c>
      <c r="N9" s="8"/>
      <c r="O9" s="86"/>
      <c r="P9" s="43" t="s">
        <v>24</v>
      </c>
      <c r="Q9" s="29">
        <v>8824.8105600668623</v>
      </c>
      <c r="R9" s="29">
        <v>9158.8699821912396</v>
      </c>
      <c r="S9" s="29">
        <v>14563.219987023334</v>
      </c>
      <c r="T9" s="29">
        <v>12417.6591873405</v>
      </c>
      <c r="U9" s="44">
        <v>8770.4892287304956</v>
      </c>
      <c r="V9" s="44">
        <v>9249.6404281866198</v>
      </c>
      <c r="W9" s="40">
        <v>10532.901619996563</v>
      </c>
    </row>
    <row r="10" spans="1:23" x14ac:dyDescent="0.25">
      <c r="A10" s="8"/>
      <c r="B10" s="86" t="s">
        <v>60</v>
      </c>
      <c r="C10" s="42" t="s">
        <v>23</v>
      </c>
      <c r="D10" s="145">
        <v>13.40620433704639</v>
      </c>
      <c r="E10" s="145">
        <v>13.828626181764065</v>
      </c>
      <c r="F10" s="145">
        <v>13.072176050241715</v>
      </c>
      <c r="G10" s="145">
        <v>13.490353629450713</v>
      </c>
      <c r="H10" s="146">
        <v>14.281725139061196</v>
      </c>
      <c r="I10" s="146">
        <v>14.497209205145808</v>
      </c>
      <c r="J10" s="147">
        <v>15.441625268297809</v>
      </c>
      <c r="N10" s="8"/>
      <c r="O10" s="86" t="s">
        <v>60</v>
      </c>
      <c r="P10" s="42" t="s">
        <v>23</v>
      </c>
      <c r="Q10" s="29">
        <v>252029</v>
      </c>
      <c r="R10" s="29">
        <v>301055</v>
      </c>
      <c r="S10" s="29">
        <v>281625</v>
      </c>
      <c r="T10" s="29">
        <v>288977</v>
      </c>
      <c r="U10" s="44">
        <v>313007</v>
      </c>
      <c r="V10" s="44">
        <v>325419</v>
      </c>
      <c r="W10" s="40">
        <v>458418</v>
      </c>
    </row>
    <row r="11" spans="1:23" x14ac:dyDescent="0.25">
      <c r="A11" s="8"/>
      <c r="B11" s="86"/>
      <c r="C11" s="43" t="s">
        <v>24</v>
      </c>
      <c r="D11" s="145">
        <v>0.37679637343607619</v>
      </c>
      <c r="E11" s="145">
        <v>0.37033911889804022</v>
      </c>
      <c r="F11" s="145">
        <v>0.53260446145452567</v>
      </c>
      <c r="G11" s="145">
        <v>0.36345150382602848</v>
      </c>
      <c r="H11" s="146">
        <v>0.32951894574492224</v>
      </c>
      <c r="I11" s="146">
        <v>0.34339506874156028</v>
      </c>
      <c r="J11" s="147">
        <v>0.3408608830206476</v>
      </c>
      <c r="N11" s="8"/>
      <c r="O11" s="86"/>
      <c r="P11" s="43" t="s">
        <v>24</v>
      </c>
      <c r="Q11" s="29">
        <v>7666.2159895564682</v>
      </c>
      <c r="R11" s="29">
        <v>8475.8254335198089</v>
      </c>
      <c r="S11" s="29">
        <v>13901.922460063597</v>
      </c>
      <c r="T11" s="29">
        <v>8759.782733914788</v>
      </c>
      <c r="U11" s="44">
        <v>7589.8423231619208</v>
      </c>
      <c r="V11" s="44">
        <v>8505.4348695364479</v>
      </c>
      <c r="W11" s="40">
        <v>11338.260513832789</v>
      </c>
    </row>
    <row r="12" spans="1:23" x14ac:dyDescent="0.25">
      <c r="A12" s="8"/>
      <c r="B12" s="86" t="s">
        <v>61</v>
      </c>
      <c r="C12" s="42" t="s">
        <v>23</v>
      </c>
      <c r="D12" s="145">
        <v>11.878392057631535</v>
      </c>
      <c r="E12" s="145">
        <v>11.673637899498495</v>
      </c>
      <c r="F12" s="145">
        <v>12.509556091413559</v>
      </c>
      <c r="G12" s="145">
        <v>12.499130526525127</v>
      </c>
      <c r="H12" s="146">
        <v>12.864717673034287</v>
      </c>
      <c r="I12" s="146">
        <v>14.023694024282078</v>
      </c>
      <c r="J12" s="147">
        <v>13.759113367529935</v>
      </c>
      <c r="N12" s="8"/>
      <c r="O12" s="86" t="s">
        <v>61</v>
      </c>
      <c r="P12" s="42" t="s">
        <v>23</v>
      </c>
      <c r="Q12" s="29">
        <v>223307</v>
      </c>
      <c r="R12" s="29">
        <v>254140</v>
      </c>
      <c r="S12" s="29">
        <v>269504</v>
      </c>
      <c r="T12" s="29">
        <v>267744</v>
      </c>
      <c r="U12" s="44">
        <v>281951</v>
      </c>
      <c r="V12" s="44">
        <v>314790</v>
      </c>
      <c r="W12" s="40">
        <v>408469</v>
      </c>
    </row>
    <row r="13" spans="1:23" x14ac:dyDescent="0.25">
      <c r="A13" s="8"/>
      <c r="B13" s="86"/>
      <c r="C13" s="43" t="s">
        <v>24</v>
      </c>
      <c r="D13" s="145">
        <v>0.36462898817583017</v>
      </c>
      <c r="E13" s="145">
        <v>0.34176796735432319</v>
      </c>
      <c r="F13" s="145">
        <v>0.45395142008115158</v>
      </c>
      <c r="G13" s="145">
        <v>0.39034894295815753</v>
      </c>
      <c r="H13" s="146">
        <v>0.43253775462205202</v>
      </c>
      <c r="I13" s="146">
        <v>0.3172919041703316</v>
      </c>
      <c r="J13" s="147">
        <v>0.28849932687059832</v>
      </c>
      <c r="N13" s="8"/>
      <c r="O13" s="86"/>
      <c r="P13" s="43" t="s">
        <v>24</v>
      </c>
      <c r="Q13" s="29">
        <v>7365.5886581694785</v>
      </c>
      <c r="R13" s="29">
        <v>7720.223960354484</v>
      </c>
      <c r="S13" s="29">
        <v>11261.643688307948</v>
      </c>
      <c r="T13" s="29">
        <v>9609.6833742051258</v>
      </c>
      <c r="U13" s="44">
        <v>10566.171428297988</v>
      </c>
      <c r="V13" s="44">
        <v>7803.4205283356678</v>
      </c>
      <c r="W13" s="40">
        <v>9810.7789731596604</v>
      </c>
    </row>
    <row r="14" spans="1:23" x14ac:dyDescent="0.25">
      <c r="A14" s="8"/>
      <c r="B14" s="86" t="s">
        <v>62</v>
      </c>
      <c r="C14" s="42" t="s">
        <v>23</v>
      </c>
      <c r="D14" s="145">
        <v>10.443082582822989</v>
      </c>
      <c r="E14" s="145">
        <v>10.495295910689824</v>
      </c>
      <c r="F14" s="145">
        <v>10.752302861373431</v>
      </c>
      <c r="G14" s="145">
        <v>11.681802118574241</v>
      </c>
      <c r="H14" s="146">
        <v>11.188226646365473</v>
      </c>
      <c r="I14" s="146">
        <v>11.034030813012514</v>
      </c>
      <c r="J14" s="147">
        <v>11.800859361420898</v>
      </c>
      <c r="N14" s="8"/>
      <c r="O14" s="86" t="s">
        <v>62</v>
      </c>
      <c r="P14" s="42" t="s">
        <v>23</v>
      </c>
      <c r="Q14" s="29">
        <v>196324</v>
      </c>
      <c r="R14" s="29">
        <v>228487</v>
      </c>
      <c r="S14" s="29">
        <v>231646</v>
      </c>
      <c r="T14" s="29">
        <v>250236</v>
      </c>
      <c r="U14" s="44">
        <v>245208</v>
      </c>
      <c r="V14" s="44">
        <v>247681</v>
      </c>
      <c r="W14" s="40">
        <v>350334</v>
      </c>
    </row>
    <row r="15" spans="1:23" x14ac:dyDescent="0.25">
      <c r="A15" s="8"/>
      <c r="B15" s="86"/>
      <c r="C15" s="43" t="s">
        <v>24</v>
      </c>
      <c r="D15" s="145">
        <v>0.33264334214888097</v>
      </c>
      <c r="E15" s="145">
        <v>0.32422016021237982</v>
      </c>
      <c r="F15" s="145">
        <v>0.4829456814496168</v>
      </c>
      <c r="G15" s="145">
        <v>0.40684633148559812</v>
      </c>
      <c r="H15" s="146">
        <v>0.26464380871986298</v>
      </c>
      <c r="I15" s="146">
        <v>0.26046650860630466</v>
      </c>
      <c r="J15" s="147">
        <v>0.30123181975304897</v>
      </c>
      <c r="N15" s="8"/>
      <c r="O15" s="86"/>
      <c r="P15" s="43" t="s">
        <v>24</v>
      </c>
      <c r="Q15" s="29">
        <v>6502.5035572246916</v>
      </c>
      <c r="R15" s="29">
        <v>7393.0982044370458</v>
      </c>
      <c r="S15" s="29">
        <v>12780.671907724924</v>
      </c>
      <c r="T15" s="29">
        <v>10506.830179783585</v>
      </c>
      <c r="U15" s="44">
        <v>6331.4867836140529</v>
      </c>
      <c r="V15" s="44">
        <v>6255.3585208935556</v>
      </c>
      <c r="W15" s="40">
        <v>9836.4710042446586</v>
      </c>
    </row>
    <row r="16" spans="1:23" x14ac:dyDescent="0.25">
      <c r="A16" s="8"/>
      <c r="B16" s="86" t="s">
        <v>63</v>
      </c>
      <c r="C16" s="42" t="s">
        <v>23</v>
      </c>
      <c r="D16" s="145">
        <v>9.685293649860661</v>
      </c>
      <c r="E16" s="145">
        <v>10.180602854699176</v>
      </c>
      <c r="F16" s="145">
        <v>10.449153702796854</v>
      </c>
      <c r="G16" s="145">
        <v>10.560519788749456</v>
      </c>
      <c r="H16" s="146">
        <v>9.9889079561118255</v>
      </c>
      <c r="I16" s="146">
        <v>10.093192812762144</v>
      </c>
      <c r="J16" s="147">
        <v>11.971572895487476</v>
      </c>
      <c r="N16" s="8"/>
      <c r="O16" s="86" t="s">
        <v>63</v>
      </c>
      <c r="P16" s="42" t="s">
        <v>23</v>
      </c>
      <c r="Q16" s="29">
        <v>182078</v>
      </c>
      <c r="R16" s="29">
        <v>221636</v>
      </c>
      <c r="S16" s="29">
        <v>225115</v>
      </c>
      <c r="T16" s="29">
        <v>226217</v>
      </c>
      <c r="U16" s="44">
        <v>218923</v>
      </c>
      <c r="V16" s="44">
        <v>226562</v>
      </c>
      <c r="W16" s="40">
        <v>355402</v>
      </c>
    </row>
    <row r="17" spans="1:23" x14ac:dyDescent="0.25">
      <c r="A17" s="8"/>
      <c r="B17" s="86"/>
      <c r="C17" s="43" t="s">
        <v>24</v>
      </c>
      <c r="D17" s="145">
        <v>0.34449470889050587</v>
      </c>
      <c r="E17" s="145">
        <v>0.34364777085536657</v>
      </c>
      <c r="F17" s="145">
        <v>0.49451012794105886</v>
      </c>
      <c r="G17" s="145">
        <v>0.35775614344995132</v>
      </c>
      <c r="H17" s="146">
        <v>0.26280367318036679</v>
      </c>
      <c r="I17" s="146">
        <v>0.26073586591790832</v>
      </c>
      <c r="J17" s="147">
        <v>0.29566847471135083</v>
      </c>
      <c r="N17" s="8"/>
      <c r="O17" s="86"/>
      <c r="P17" s="43" t="s">
        <v>24</v>
      </c>
      <c r="Q17" s="29">
        <v>6613.0079089079009</v>
      </c>
      <c r="R17" s="29">
        <v>7994.6512630453462</v>
      </c>
      <c r="S17" s="29">
        <v>12454.198554137603</v>
      </c>
      <c r="T17" s="29">
        <v>9236.0699885424037</v>
      </c>
      <c r="U17" s="44">
        <v>6206.0353090163508</v>
      </c>
      <c r="V17" s="44">
        <v>6345.8725092220957</v>
      </c>
      <c r="W17" s="40">
        <v>9425.5891571626853</v>
      </c>
    </row>
    <row r="18" spans="1:23" x14ac:dyDescent="0.25">
      <c r="A18" s="8"/>
      <c r="B18" s="86" t="s">
        <v>64</v>
      </c>
      <c r="C18" s="42" t="s">
        <v>23</v>
      </c>
      <c r="D18" s="145">
        <v>9.4079448153481255</v>
      </c>
      <c r="E18" s="145">
        <v>9.3144734920134749</v>
      </c>
      <c r="F18" s="145">
        <v>9.9566697688667531</v>
      </c>
      <c r="G18" s="145">
        <v>8.7987447837426895</v>
      </c>
      <c r="H18" s="146">
        <v>9.3505336819882263</v>
      </c>
      <c r="I18" s="146">
        <v>9.1970378237457915</v>
      </c>
      <c r="J18" s="147">
        <v>8.2975602920589235</v>
      </c>
      <c r="N18" s="8"/>
      <c r="O18" s="86" t="s">
        <v>64</v>
      </c>
      <c r="P18" s="42" t="s">
        <v>23</v>
      </c>
      <c r="Q18" s="29">
        <v>176864</v>
      </c>
      <c r="R18" s="29">
        <v>202780</v>
      </c>
      <c r="S18" s="29">
        <v>214505</v>
      </c>
      <c r="T18" s="29">
        <v>188478</v>
      </c>
      <c r="U18" s="44">
        <v>204932</v>
      </c>
      <c r="V18" s="44">
        <v>206446</v>
      </c>
      <c r="W18" s="40">
        <v>246331</v>
      </c>
    </row>
    <row r="19" spans="1:23" x14ac:dyDescent="0.25">
      <c r="A19" s="8"/>
      <c r="B19" s="86"/>
      <c r="C19" s="43" t="s">
        <v>24</v>
      </c>
      <c r="D19" s="145">
        <v>0.36859177134775228</v>
      </c>
      <c r="E19" s="145">
        <v>0.31479958506851108</v>
      </c>
      <c r="F19" s="145">
        <v>0.46192395754335946</v>
      </c>
      <c r="G19" s="145">
        <v>0.32650609774474759</v>
      </c>
      <c r="H19" s="146">
        <v>0.26713947139695177</v>
      </c>
      <c r="I19" s="146">
        <v>0.2624257129574451</v>
      </c>
      <c r="J19" s="147">
        <v>0.25146056212831402</v>
      </c>
      <c r="N19" s="8"/>
      <c r="O19" s="86"/>
      <c r="P19" s="43" t="s">
        <v>24</v>
      </c>
      <c r="Q19" s="29">
        <v>7257.5232759248129</v>
      </c>
      <c r="R19" s="29">
        <v>7281.2729978323277</v>
      </c>
      <c r="S19" s="29">
        <v>11990.854922455945</v>
      </c>
      <c r="T19" s="29">
        <v>7776.5273326332572</v>
      </c>
      <c r="U19" s="44">
        <v>6350.2710202096259</v>
      </c>
      <c r="V19" s="44">
        <v>6202.13499713897</v>
      </c>
      <c r="W19" s="40">
        <v>8091.6482549103921</v>
      </c>
    </row>
    <row r="20" spans="1:23" x14ac:dyDescent="0.25">
      <c r="A20" s="8"/>
      <c r="B20" s="86" t="s">
        <v>65</v>
      </c>
      <c r="C20" s="42" t="s">
        <v>23</v>
      </c>
      <c r="D20" s="145">
        <v>8.559302063945557</v>
      </c>
      <c r="E20" s="145">
        <v>8.6057136242663219</v>
      </c>
      <c r="F20" s="145">
        <v>7.4864984670799331</v>
      </c>
      <c r="G20" s="145">
        <v>7.9570010937859603</v>
      </c>
      <c r="H20" s="146">
        <v>7.8992599676683577</v>
      </c>
      <c r="I20" s="146">
        <v>7.5181059749160353</v>
      </c>
      <c r="J20" s="147">
        <v>8.1719504324428467</v>
      </c>
      <c r="N20" s="8"/>
      <c r="O20" s="86" t="s">
        <v>65</v>
      </c>
      <c r="P20" s="42" t="s">
        <v>23</v>
      </c>
      <c r="Q20" s="29">
        <v>160910</v>
      </c>
      <c r="R20" s="29">
        <v>187350</v>
      </c>
      <c r="S20" s="29">
        <v>161288</v>
      </c>
      <c r="T20" s="29">
        <v>170447</v>
      </c>
      <c r="U20" s="44">
        <v>173125</v>
      </c>
      <c r="V20" s="44">
        <v>168759</v>
      </c>
      <c r="W20" s="40">
        <v>242602</v>
      </c>
    </row>
    <row r="21" spans="1:23" x14ac:dyDescent="0.25">
      <c r="A21" s="8"/>
      <c r="B21" s="86"/>
      <c r="C21" s="43" t="s">
        <v>24</v>
      </c>
      <c r="D21" s="145">
        <v>0.33051129373425292</v>
      </c>
      <c r="E21" s="145">
        <v>0.32858504131810384</v>
      </c>
      <c r="F21" s="145">
        <v>0.37222202573968255</v>
      </c>
      <c r="G21" s="145">
        <v>0.36512143180759515</v>
      </c>
      <c r="H21" s="146">
        <v>0.24283011831578097</v>
      </c>
      <c r="I21" s="146">
        <v>0.25075868259540696</v>
      </c>
      <c r="J21" s="147">
        <v>0.22860038590012824</v>
      </c>
      <c r="N21" s="8"/>
      <c r="O21" s="86"/>
      <c r="P21" s="43" t="s">
        <v>24</v>
      </c>
      <c r="Q21" s="29">
        <v>6618.4377653595093</v>
      </c>
      <c r="R21" s="29">
        <v>7687.0778241571288</v>
      </c>
      <c r="S21" s="29">
        <v>8843.6476508076375</v>
      </c>
      <c r="T21" s="29">
        <v>8696.0293046073457</v>
      </c>
      <c r="U21" s="44">
        <v>5470.4868982998096</v>
      </c>
      <c r="V21" s="44">
        <v>5924.6310742300057</v>
      </c>
      <c r="W21" s="40">
        <v>6955.8573001278992</v>
      </c>
    </row>
    <row r="22" spans="1:23" x14ac:dyDescent="0.25">
      <c r="A22" s="8"/>
      <c r="B22" s="88" t="s">
        <v>66</v>
      </c>
      <c r="C22" s="42" t="s">
        <v>23</v>
      </c>
      <c r="D22" s="145">
        <v>7.6190075975707776</v>
      </c>
      <c r="E22" s="145">
        <v>7.0893441651562066</v>
      </c>
      <c r="F22" s="145">
        <v>7.63303680632756</v>
      </c>
      <c r="G22" s="145">
        <v>7.8155044976870842</v>
      </c>
      <c r="H22" s="146">
        <v>7.4116389350360299</v>
      </c>
      <c r="I22" s="146">
        <v>6.3467695697556152</v>
      </c>
      <c r="J22" s="147">
        <v>6.5551234944669678</v>
      </c>
      <c r="N22" s="8"/>
      <c r="O22" s="88" t="s">
        <v>66</v>
      </c>
      <c r="P22" s="42" t="s">
        <v>23</v>
      </c>
      <c r="Q22" s="29">
        <v>143233</v>
      </c>
      <c r="R22" s="29">
        <v>154338</v>
      </c>
      <c r="S22" s="29">
        <v>164445</v>
      </c>
      <c r="T22" s="29">
        <v>167416</v>
      </c>
      <c r="U22" s="44">
        <v>162438</v>
      </c>
      <c r="V22" s="44">
        <v>142466</v>
      </c>
      <c r="W22" s="40">
        <v>194603</v>
      </c>
    </row>
    <row r="23" spans="1:23" x14ac:dyDescent="0.25">
      <c r="A23" s="8"/>
      <c r="B23" s="88"/>
      <c r="C23" s="43" t="s">
        <v>24</v>
      </c>
      <c r="D23" s="145">
        <v>0.31977207844160704</v>
      </c>
      <c r="E23" s="145">
        <v>0.32572698742494605</v>
      </c>
      <c r="F23" s="145">
        <v>0.55537610757622025</v>
      </c>
      <c r="G23" s="145">
        <v>0.41519360235372599</v>
      </c>
      <c r="H23" s="146">
        <v>0.27533965661794868</v>
      </c>
      <c r="I23" s="146">
        <v>0.22075888549148204</v>
      </c>
      <c r="J23" s="147">
        <v>0.20985776955178229</v>
      </c>
      <c r="N23" s="8"/>
      <c r="O23" s="88"/>
      <c r="P23" s="43" t="s">
        <v>24</v>
      </c>
      <c r="Q23" s="29">
        <v>6190.7529254226965</v>
      </c>
      <c r="R23" s="29">
        <v>7505.3732293641251</v>
      </c>
      <c r="S23" s="29">
        <v>13232.241477884976</v>
      </c>
      <c r="T23" s="29">
        <v>10140.124645623717</v>
      </c>
      <c r="U23" s="44">
        <v>6435.9698985189143</v>
      </c>
      <c r="V23" s="44">
        <v>5131.9318308028896</v>
      </c>
      <c r="W23" s="40">
        <v>6538.2983011058905</v>
      </c>
    </row>
    <row r="24" spans="1:23" x14ac:dyDescent="0.25">
      <c r="A24" s="8"/>
      <c r="B24" s="88" t="s">
        <v>67</v>
      </c>
      <c r="C24" s="42" t="s">
        <v>23</v>
      </c>
      <c r="D24" s="145">
        <v>7.1252692235881625</v>
      </c>
      <c r="E24" s="145">
        <v>7.2637091980770245</v>
      </c>
      <c r="F24" s="145">
        <v>7.173787414969933</v>
      </c>
      <c r="G24" s="145">
        <v>6.6104726154369002</v>
      </c>
      <c r="H24" s="146">
        <v>6.3752103997835432</v>
      </c>
      <c r="I24" s="146">
        <v>5.929520234543487</v>
      </c>
      <c r="J24" s="147">
        <v>6.2971331713777943</v>
      </c>
      <c r="N24" s="8"/>
      <c r="O24" s="88" t="s">
        <v>67</v>
      </c>
      <c r="P24" s="42" t="s">
        <v>23</v>
      </c>
      <c r="Q24" s="29">
        <v>133951</v>
      </c>
      <c r="R24" s="29">
        <v>158134</v>
      </c>
      <c r="S24" s="29">
        <v>154551</v>
      </c>
      <c r="T24" s="29">
        <v>141603</v>
      </c>
      <c r="U24" s="44">
        <v>139723</v>
      </c>
      <c r="V24" s="44">
        <v>133100</v>
      </c>
      <c r="W24" s="40">
        <v>186944</v>
      </c>
    </row>
    <row r="25" spans="1:23" x14ac:dyDescent="0.25">
      <c r="A25" s="8"/>
      <c r="B25" s="88"/>
      <c r="C25" s="43" t="s">
        <v>24</v>
      </c>
      <c r="D25" s="145">
        <v>0.33242090419882198</v>
      </c>
      <c r="E25" s="145">
        <v>0.38876868730956338</v>
      </c>
      <c r="F25" s="145">
        <v>0.45929772471712149</v>
      </c>
      <c r="G25" s="145">
        <v>0.31207952563345631</v>
      </c>
      <c r="H25" s="146">
        <v>0.2461424248181536</v>
      </c>
      <c r="I25" s="146">
        <v>0.26129881599771126</v>
      </c>
      <c r="J25" s="147">
        <v>0.24326911668487286</v>
      </c>
      <c r="N25" s="8"/>
      <c r="O25" s="88"/>
      <c r="P25" s="43" t="s">
        <v>24</v>
      </c>
      <c r="Q25" s="29">
        <v>6451.7216738852685</v>
      </c>
      <c r="R25" s="29">
        <v>8820.7871705374946</v>
      </c>
      <c r="S25" s="29">
        <v>10397.417289729157</v>
      </c>
      <c r="T25" s="29">
        <v>7406.7500244136627</v>
      </c>
      <c r="U25" s="44">
        <v>5551.6437799906826</v>
      </c>
      <c r="V25" s="44">
        <v>6163.1426207332006</v>
      </c>
      <c r="W25" s="40">
        <v>7665.4105303481028</v>
      </c>
    </row>
    <row r="26" spans="1:23" x14ac:dyDescent="0.25">
      <c r="A26" s="8"/>
      <c r="B26" s="88" t="s">
        <v>68</v>
      </c>
      <c r="C26" s="42" t="s">
        <v>23</v>
      </c>
      <c r="D26" s="145">
        <v>5.776185767334435</v>
      </c>
      <c r="E26" s="145">
        <v>5.3653994732301902</v>
      </c>
      <c r="F26" s="145">
        <v>6.1118602292533604</v>
      </c>
      <c r="G26" s="145">
        <v>4.6359158601765271</v>
      </c>
      <c r="H26" s="146">
        <v>4.578855945330961</v>
      </c>
      <c r="I26" s="146">
        <v>4.4145300420857829</v>
      </c>
      <c r="J26" s="147">
        <v>3.5993001688271962</v>
      </c>
      <c r="N26" s="8"/>
      <c r="O26" s="88" t="s">
        <v>68</v>
      </c>
      <c r="P26" s="42" t="s">
        <v>23</v>
      </c>
      <c r="Q26" s="29">
        <v>108589</v>
      </c>
      <c r="R26" s="29">
        <v>116807</v>
      </c>
      <c r="S26" s="29">
        <v>131673</v>
      </c>
      <c r="T26" s="29">
        <v>99306</v>
      </c>
      <c r="U26" s="44">
        <v>100353</v>
      </c>
      <c r="V26" s="44">
        <v>99093</v>
      </c>
      <c r="W26" s="40">
        <v>106853</v>
      </c>
    </row>
    <row r="27" spans="1:23" x14ac:dyDescent="0.25">
      <c r="A27" s="8"/>
      <c r="B27" s="88"/>
      <c r="C27" s="43" t="s">
        <v>24</v>
      </c>
      <c r="D27" s="145">
        <v>0.39132738064227102</v>
      </c>
      <c r="E27" s="145">
        <v>0.39807056636511923</v>
      </c>
      <c r="F27" s="145">
        <v>0.51447788676342254</v>
      </c>
      <c r="G27" s="145">
        <v>0.28587935498841344</v>
      </c>
      <c r="H27" s="146">
        <v>0.22914104237109059</v>
      </c>
      <c r="I27" s="146">
        <v>0.25962156405483333</v>
      </c>
      <c r="J27" s="147">
        <v>0.20587846133585533</v>
      </c>
      <c r="N27" s="8"/>
      <c r="O27" s="88"/>
      <c r="P27" s="43" t="s">
        <v>24</v>
      </c>
      <c r="Q27" s="29">
        <v>7641.0098394650013</v>
      </c>
      <c r="R27" s="29">
        <v>8907.58913539069</v>
      </c>
      <c r="S27" s="29">
        <v>11919.285419530928</v>
      </c>
      <c r="T27" s="29">
        <v>6320.7708796064198</v>
      </c>
      <c r="U27" s="44">
        <v>5216.3290431764854</v>
      </c>
      <c r="V27" s="44">
        <v>6013.8932528714558</v>
      </c>
      <c r="W27" s="40">
        <v>6294.3427223328372</v>
      </c>
    </row>
    <row r="28" spans="1:23" x14ac:dyDescent="0.25">
      <c r="A28" s="8"/>
      <c r="B28" s="37" t="s">
        <v>20</v>
      </c>
      <c r="C28" s="42" t="s">
        <v>23</v>
      </c>
      <c r="D28" s="21">
        <v>100</v>
      </c>
      <c r="E28" s="21">
        <v>100</v>
      </c>
      <c r="F28" s="21">
        <v>100</v>
      </c>
      <c r="G28" s="21">
        <v>100</v>
      </c>
      <c r="H28" s="21">
        <v>100</v>
      </c>
      <c r="I28" s="21">
        <v>100</v>
      </c>
      <c r="J28" s="22">
        <v>100</v>
      </c>
      <c r="N28" s="8"/>
      <c r="O28" s="37" t="s">
        <v>20</v>
      </c>
      <c r="P28" s="42" t="s">
        <v>23</v>
      </c>
      <c r="Q28" s="170">
        <f>+'56'!T22</f>
        <v>1879963</v>
      </c>
      <c r="R28" s="170">
        <f>+'56'!U22</f>
        <v>2177042</v>
      </c>
      <c r="S28" s="170">
        <f>+'56'!V22</f>
        <v>2154385</v>
      </c>
      <c r="T28" s="170">
        <f>+'56'!W22</f>
        <v>2142101</v>
      </c>
      <c r="U28" s="170">
        <f>+'56'!X22</f>
        <v>2191718</v>
      </c>
      <c r="V28" s="170">
        <f>+'56'!Y22</f>
        <v>2244803</v>
      </c>
      <c r="W28" s="40">
        <f>+'56'!Z22</f>
        <v>2968716</v>
      </c>
    </row>
    <row r="29" spans="1:23" x14ac:dyDescent="0.25">
      <c r="A29" s="8"/>
      <c r="B29" s="6"/>
      <c r="C29" s="43" t="s">
        <v>24</v>
      </c>
      <c r="D29" s="21">
        <v>0</v>
      </c>
      <c r="E29" s="21">
        <v>0</v>
      </c>
      <c r="F29" s="21">
        <v>0</v>
      </c>
      <c r="G29" s="21">
        <v>0</v>
      </c>
      <c r="H29" s="21">
        <v>0</v>
      </c>
      <c r="I29" s="21">
        <v>0</v>
      </c>
      <c r="J29" s="22">
        <v>0</v>
      </c>
      <c r="N29" s="8"/>
      <c r="O29" s="6"/>
      <c r="P29" s="43" t="s">
        <v>24</v>
      </c>
      <c r="Q29" s="170">
        <f>+'56'!T23</f>
        <v>22189.74764426575</v>
      </c>
      <c r="R29" s="170">
        <f>+'56'!U23</f>
        <v>26293.94091606545</v>
      </c>
      <c r="S29" s="170">
        <f>+'56'!V23</f>
        <v>58724.008745277548</v>
      </c>
      <c r="T29" s="170">
        <f>+'56'!W23</f>
        <v>43252.726224711769</v>
      </c>
      <c r="U29" s="170">
        <f>+'56'!X23</f>
        <v>25228.997265439673</v>
      </c>
      <c r="V29" s="170">
        <f>+'56'!Y23</f>
        <v>24669.584403813198</v>
      </c>
      <c r="W29" s="40">
        <f>+'56'!Z23</f>
        <v>32435.741525509613</v>
      </c>
    </row>
    <row r="30" spans="1:23" x14ac:dyDescent="0.25">
      <c r="A30" s="8"/>
      <c r="B30" s="6"/>
      <c r="D30" s="21"/>
      <c r="E30" s="21"/>
      <c r="F30" s="21"/>
      <c r="G30" s="21"/>
      <c r="H30" s="21"/>
      <c r="I30" s="21"/>
      <c r="J30" s="22"/>
      <c r="N30" s="8"/>
      <c r="O30" s="6"/>
      <c r="Q30" s="6"/>
      <c r="R30" s="6"/>
      <c r="S30" s="6"/>
      <c r="T30" s="6"/>
      <c r="U30" s="7"/>
      <c r="V30" s="7"/>
      <c r="W30" s="34"/>
    </row>
    <row r="31" spans="1:23" x14ac:dyDescent="0.25">
      <c r="A31" s="38" t="s">
        <v>21</v>
      </c>
      <c r="B31" s="86" t="s">
        <v>59</v>
      </c>
      <c r="C31" s="42" t="s">
        <v>23</v>
      </c>
      <c r="D31" s="27">
        <v>13.495043956259403</v>
      </c>
      <c r="E31" s="27">
        <v>13.456347641416752</v>
      </c>
      <c r="F31" s="27">
        <v>13.506782213955484</v>
      </c>
      <c r="G31" s="27">
        <v>13.472172082998057</v>
      </c>
      <c r="H31" s="27">
        <v>14.211596798849705</v>
      </c>
      <c r="I31" s="27">
        <v>14.39519206159496</v>
      </c>
      <c r="J31" s="39">
        <v>12.781134134734454</v>
      </c>
      <c r="N31" s="38" t="s">
        <v>21</v>
      </c>
      <c r="O31" s="86" t="s">
        <v>59</v>
      </c>
      <c r="P31" s="42" t="s">
        <v>23</v>
      </c>
      <c r="Q31" s="29">
        <v>530008</v>
      </c>
      <c r="R31" s="29">
        <v>579387</v>
      </c>
      <c r="S31" s="29">
        <v>584127</v>
      </c>
      <c r="T31" s="29">
        <v>572097</v>
      </c>
      <c r="U31" s="29">
        <v>602515</v>
      </c>
      <c r="V31" s="29">
        <v>613061</v>
      </c>
      <c r="W31" s="40">
        <v>667274</v>
      </c>
    </row>
    <row r="32" spans="1:23" x14ac:dyDescent="0.25">
      <c r="A32" s="35"/>
      <c r="B32" s="86"/>
      <c r="C32" s="43" t="s">
        <v>24</v>
      </c>
      <c r="D32" s="27">
        <v>0.27434072360778261</v>
      </c>
      <c r="E32" s="27">
        <v>0.3003837561691628</v>
      </c>
      <c r="F32" s="27">
        <v>0.47929837734323416</v>
      </c>
      <c r="G32" s="27">
        <v>0.29850501831649745</v>
      </c>
      <c r="H32" s="27">
        <v>0.24407754825178399</v>
      </c>
      <c r="I32" s="27">
        <v>0.26088520542917254</v>
      </c>
      <c r="J32" s="39">
        <v>0.30304505540518978</v>
      </c>
      <c r="N32" s="35"/>
      <c r="O32" s="86"/>
      <c r="P32" s="43" t="s">
        <v>24</v>
      </c>
      <c r="Q32" s="29">
        <v>11531.209741456074</v>
      </c>
      <c r="R32" s="29">
        <v>13875.328682890726</v>
      </c>
      <c r="S32" s="29">
        <v>21923.887765293082</v>
      </c>
      <c r="T32" s="29">
        <v>13699.705782188339</v>
      </c>
      <c r="U32" s="29">
        <v>12129.35329588509</v>
      </c>
      <c r="V32" s="29">
        <v>12484.625728995607</v>
      </c>
      <c r="W32" s="40">
        <v>16361.223689816345</v>
      </c>
    </row>
    <row r="33" spans="1:23" x14ac:dyDescent="0.25">
      <c r="A33" s="35"/>
      <c r="B33" s="86" t="s">
        <v>60</v>
      </c>
      <c r="C33" s="42" t="s">
        <v>23</v>
      </c>
      <c r="D33" s="27">
        <v>13.468207047514824</v>
      </c>
      <c r="E33" s="27">
        <v>14.409414730966876</v>
      </c>
      <c r="F33" s="27">
        <v>13.640456411482523</v>
      </c>
      <c r="G33" s="27">
        <v>14.04391230537837</v>
      </c>
      <c r="H33" s="27">
        <v>14.497260473332277</v>
      </c>
      <c r="I33" s="27">
        <v>14.231248781931018</v>
      </c>
      <c r="J33" s="39">
        <v>14.867894083883746</v>
      </c>
      <c r="N33" s="35"/>
      <c r="O33" s="86" t="s">
        <v>60</v>
      </c>
      <c r="P33" s="42" t="s">
        <v>23</v>
      </c>
      <c r="Q33" s="29">
        <v>528954</v>
      </c>
      <c r="R33" s="29">
        <v>620423</v>
      </c>
      <c r="S33" s="29">
        <v>589908</v>
      </c>
      <c r="T33" s="29">
        <v>596376</v>
      </c>
      <c r="U33" s="29">
        <v>614626</v>
      </c>
      <c r="V33" s="29">
        <v>606079</v>
      </c>
      <c r="W33" s="40">
        <v>776219</v>
      </c>
    </row>
    <row r="34" spans="1:23" x14ac:dyDescent="0.25">
      <c r="A34" s="35"/>
      <c r="B34" s="86"/>
      <c r="C34" s="43" t="s">
        <v>24</v>
      </c>
      <c r="D34" s="27">
        <v>0.2903268826879421</v>
      </c>
      <c r="E34" s="27">
        <v>0.33177299144358252</v>
      </c>
      <c r="F34" s="27">
        <v>0.40186129770565548</v>
      </c>
      <c r="G34" s="27">
        <v>0.32141778121248804</v>
      </c>
      <c r="H34" s="27">
        <v>0.26917942529134076</v>
      </c>
      <c r="I34" s="27">
        <v>0.23908640255601848</v>
      </c>
      <c r="J34" s="39">
        <v>0.32440346133954867</v>
      </c>
      <c r="N34" s="35"/>
      <c r="O34" s="86"/>
      <c r="P34" s="43" t="s">
        <v>24</v>
      </c>
      <c r="Q34" s="29">
        <v>12259.023607396768</v>
      </c>
      <c r="R34" s="29">
        <v>15715.634102239219</v>
      </c>
      <c r="S34" s="29">
        <v>24791.896833925428</v>
      </c>
      <c r="T34" s="29">
        <v>16175.217276225036</v>
      </c>
      <c r="U34" s="29">
        <v>12933.715335893052</v>
      </c>
      <c r="V34" s="29">
        <v>12055.731090814963</v>
      </c>
      <c r="W34" s="40">
        <v>16014.04769577769</v>
      </c>
    </row>
    <row r="35" spans="1:23" x14ac:dyDescent="0.25">
      <c r="A35" s="35"/>
      <c r="B35" s="86" t="s">
        <v>61</v>
      </c>
      <c r="C35" s="42" t="s">
        <v>23</v>
      </c>
      <c r="D35" s="27">
        <v>12.963729179434779</v>
      </c>
      <c r="E35" s="27">
        <v>12.044537468895724</v>
      </c>
      <c r="F35" s="27">
        <v>12.804096659786795</v>
      </c>
      <c r="G35" s="27">
        <v>12.826936196296771</v>
      </c>
      <c r="H35" s="27">
        <v>13.219828941449915</v>
      </c>
      <c r="I35" s="27">
        <v>14.617039112048257</v>
      </c>
      <c r="J35" s="39">
        <v>13.671902609058083</v>
      </c>
      <c r="N35" s="35"/>
      <c r="O35" s="86" t="s">
        <v>61</v>
      </c>
      <c r="P35" s="42" t="s">
        <v>23</v>
      </c>
      <c r="Q35" s="29">
        <v>509141</v>
      </c>
      <c r="R35" s="29">
        <v>518599</v>
      </c>
      <c r="S35" s="29">
        <v>553738</v>
      </c>
      <c r="T35" s="29">
        <v>544697</v>
      </c>
      <c r="U35" s="29">
        <v>560468</v>
      </c>
      <c r="V35" s="29">
        <v>622509</v>
      </c>
      <c r="W35" s="40">
        <v>713779</v>
      </c>
    </row>
    <row r="36" spans="1:23" x14ac:dyDescent="0.25">
      <c r="A36" s="35"/>
      <c r="B36" s="86"/>
      <c r="C36" s="43" t="s">
        <v>24</v>
      </c>
      <c r="D36" s="27">
        <v>0.30590466152191681</v>
      </c>
      <c r="E36" s="27">
        <v>0.26700865407744917</v>
      </c>
      <c r="F36" s="27">
        <v>0.3723110404688782</v>
      </c>
      <c r="G36" s="27">
        <v>0.38484349233121579</v>
      </c>
      <c r="H36" s="27">
        <v>0.25049733501312105</v>
      </c>
      <c r="I36" s="27">
        <v>0.25005567837792619</v>
      </c>
      <c r="J36" s="39">
        <v>0.28104576619672894</v>
      </c>
      <c r="N36" s="35"/>
      <c r="O36" s="86"/>
      <c r="P36" s="43" t="s">
        <v>24</v>
      </c>
      <c r="Q36" s="29">
        <v>12849.162916510564</v>
      </c>
      <c r="R36" s="29">
        <v>12257.692090048253</v>
      </c>
      <c r="S36" s="29">
        <v>20003.70091276765</v>
      </c>
      <c r="T36" s="29">
        <v>19841.486968872177</v>
      </c>
      <c r="U36" s="29">
        <v>11874.615464614631</v>
      </c>
      <c r="V36" s="29">
        <v>12047.038388415964</v>
      </c>
      <c r="W36" s="40">
        <v>14880.717171704127</v>
      </c>
    </row>
    <row r="37" spans="1:23" x14ac:dyDescent="0.25">
      <c r="A37" s="35"/>
      <c r="B37" s="86" t="s">
        <v>62</v>
      </c>
      <c r="C37" s="42" t="s">
        <v>23</v>
      </c>
      <c r="D37" s="27">
        <v>11.76332494531407</v>
      </c>
      <c r="E37" s="27">
        <v>11.345739277298488</v>
      </c>
      <c r="F37" s="27">
        <v>11.168027148279162</v>
      </c>
      <c r="G37" s="27">
        <v>12.489411891038028</v>
      </c>
      <c r="H37" s="27">
        <v>11.787429996360506</v>
      </c>
      <c r="I37" s="27">
        <v>11.759067716417103</v>
      </c>
      <c r="J37" s="39">
        <v>12.298925848720103</v>
      </c>
      <c r="N37" s="35"/>
      <c r="O37" s="86" t="s">
        <v>62</v>
      </c>
      <c r="P37" s="42" t="s">
        <v>23</v>
      </c>
      <c r="Q37" s="29">
        <v>461996</v>
      </c>
      <c r="R37" s="29">
        <v>488511</v>
      </c>
      <c r="S37" s="29">
        <v>482983</v>
      </c>
      <c r="T37" s="29">
        <v>530364</v>
      </c>
      <c r="U37" s="29">
        <v>499740</v>
      </c>
      <c r="V37" s="29">
        <v>500794</v>
      </c>
      <c r="W37" s="40">
        <v>642099</v>
      </c>
    </row>
    <row r="38" spans="1:23" x14ac:dyDescent="0.25">
      <c r="A38" s="35"/>
      <c r="B38" s="86"/>
      <c r="C38" s="43" t="s">
        <v>24</v>
      </c>
      <c r="D38" s="27">
        <v>0.25828590699803655</v>
      </c>
      <c r="E38" s="27">
        <v>0.25743601371865793</v>
      </c>
      <c r="F38" s="27">
        <v>0.38138435814100713</v>
      </c>
      <c r="G38" s="27">
        <v>0.37761956711874284</v>
      </c>
      <c r="H38" s="27">
        <v>0.21631871867518332</v>
      </c>
      <c r="I38" s="27">
        <v>0.23221089106199685</v>
      </c>
      <c r="J38" s="39">
        <v>0.27175116920916842</v>
      </c>
      <c r="N38" s="35"/>
      <c r="O38" s="86"/>
      <c r="P38" s="43" t="s">
        <v>24</v>
      </c>
      <c r="Q38" s="29">
        <v>10847.294595479087</v>
      </c>
      <c r="R38" s="29">
        <v>12343.704577183526</v>
      </c>
      <c r="S38" s="29">
        <v>21481.730970459823</v>
      </c>
      <c r="T38" s="29">
        <v>20017.846683075146</v>
      </c>
      <c r="U38" s="29">
        <v>10881.869290358576</v>
      </c>
      <c r="V38" s="29">
        <v>10820.307058298116</v>
      </c>
      <c r="W38" s="40">
        <v>14211.502555029545</v>
      </c>
    </row>
    <row r="39" spans="1:23" x14ac:dyDescent="0.25">
      <c r="A39" s="35"/>
      <c r="B39" s="86" t="s">
        <v>63</v>
      </c>
      <c r="C39" s="42" t="s">
        <v>23</v>
      </c>
      <c r="D39" s="27">
        <v>10.521850565268304</v>
      </c>
      <c r="E39" s="27">
        <v>10.86456070333174</v>
      </c>
      <c r="F39" s="27">
        <v>11.247570348329846</v>
      </c>
      <c r="G39" s="27">
        <v>10.691747032680256</v>
      </c>
      <c r="H39" s="27">
        <v>10.526344342309571</v>
      </c>
      <c r="I39" s="27">
        <v>10.702758295196523</v>
      </c>
      <c r="J39" s="39">
        <v>12.310322628469002</v>
      </c>
      <c r="N39" s="35"/>
      <c r="O39" s="86" t="s">
        <v>63</v>
      </c>
      <c r="P39" s="42" t="s">
        <v>23</v>
      </c>
      <c r="Q39" s="29">
        <v>413238</v>
      </c>
      <c r="R39" s="29">
        <v>467793</v>
      </c>
      <c r="S39" s="29">
        <v>486423</v>
      </c>
      <c r="T39" s="29">
        <v>454026</v>
      </c>
      <c r="U39" s="29">
        <v>446275</v>
      </c>
      <c r="V39" s="29">
        <v>455808</v>
      </c>
      <c r="W39" s="40">
        <v>642694</v>
      </c>
    </row>
    <row r="40" spans="1:23" x14ac:dyDescent="0.25">
      <c r="A40" s="35"/>
      <c r="B40" s="86"/>
      <c r="C40" s="43" t="s">
        <v>24</v>
      </c>
      <c r="D40" s="27">
        <v>0.26782793871564364</v>
      </c>
      <c r="E40" s="27">
        <v>0.26702243082052568</v>
      </c>
      <c r="F40" s="27">
        <v>0.69128199148445058</v>
      </c>
      <c r="G40" s="27">
        <v>0.26147027347437057</v>
      </c>
      <c r="H40" s="27">
        <v>0.20930642615565553</v>
      </c>
      <c r="I40" s="27">
        <v>0.2254702120528283</v>
      </c>
      <c r="J40" s="39">
        <v>0.29905060252924209</v>
      </c>
      <c r="N40" s="35"/>
      <c r="O40" s="86"/>
      <c r="P40" s="43" t="s">
        <v>24</v>
      </c>
      <c r="Q40" s="29">
        <v>11016.349247611275</v>
      </c>
      <c r="R40" s="29">
        <v>11859.811868008108</v>
      </c>
      <c r="S40" s="29">
        <v>36581.318373350987</v>
      </c>
      <c r="T40" s="29">
        <v>13033.236112671284</v>
      </c>
      <c r="U40" s="29">
        <v>9830.7837015021996</v>
      </c>
      <c r="V40" s="29">
        <v>10074.734417725012</v>
      </c>
      <c r="W40" s="40">
        <v>15344.898403150026</v>
      </c>
    </row>
    <row r="41" spans="1:23" x14ac:dyDescent="0.25">
      <c r="A41" s="35"/>
      <c r="B41" s="86" t="s">
        <v>64</v>
      </c>
      <c r="C41" s="42" t="s">
        <v>23</v>
      </c>
      <c r="D41" s="27">
        <v>9.679517913381968</v>
      </c>
      <c r="E41" s="27">
        <v>9.3419201342970837</v>
      </c>
      <c r="F41" s="27">
        <v>9.9662311368156917</v>
      </c>
      <c r="G41" s="27">
        <v>9.8137552516667235</v>
      </c>
      <c r="H41" s="27">
        <v>9.755234042071411</v>
      </c>
      <c r="I41" s="27">
        <v>9.9197189812129736</v>
      </c>
      <c r="J41" s="39">
        <v>9.8237942925310104</v>
      </c>
      <c r="N41" s="35"/>
      <c r="O41" s="86" t="s">
        <v>64</v>
      </c>
      <c r="P41" s="42" t="s">
        <v>23</v>
      </c>
      <c r="Q41" s="29">
        <v>380156</v>
      </c>
      <c r="R41" s="29">
        <v>402233</v>
      </c>
      <c r="S41" s="29">
        <v>431009</v>
      </c>
      <c r="T41" s="29">
        <v>416742</v>
      </c>
      <c r="U41" s="29">
        <v>413583</v>
      </c>
      <c r="V41" s="29">
        <v>422460</v>
      </c>
      <c r="W41" s="40">
        <v>512878</v>
      </c>
    </row>
    <row r="42" spans="1:23" x14ac:dyDescent="0.25">
      <c r="A42" s="35"/>
      <c r="B42" s="86"/>
      <c r="C42" s="43" t="s">
        <v>24</v>
      </c>
      <c r="D42" s="27">
        <v>0.23206170945029239</v>
      </c>
      <c r="E42" s="27">
        <v>0.23084040038609902</v>
      </c>
      <c r="F42" s="27">
        <v>0.34682531394390753</v>
      </c>
      <c r="G42" s="27">
        <v>0.31355000442867664</v>
      </c>
      <c r="H42" s="27">
        <v>0.22050830663161305</v>
      </c>
      <c r="I42" s="27">
        <v>0.29585354883451676</v>
      </c>
      <c r="J42" s="39">
        <v>1.007781434814859</v>
      </c>
      <c r="N42" s="35"/>
      <c r="O42" s="86"/>
      <c r="P42" s="43" t="s">
        <v>24</v>
      </c>
      <c r="Q42" s="29">
        <v>9570.5589166834452</v>
      </c>
      <c r="R42" s="29">
        <v>10318.255403293932</v>
      </c>
      <c r="S42" s="29">
        <v>20587.160884603716</v>
      </c>
      <c r="T42" s="29">
        <v>15723.01023326312</v>
      </c>
      <c r="U42" s="29">
        <v>10350.055961339887</v>
      </c>
      <c r="V42" s="29">
        <v>13657.655665417926</v>
      </c>
      <c r="W42" s="40">
        <v>58321.374641076058</v>
      </c>
    </row>
    <row r="43" spans="1:23" x14ac:dyDescent="0.25">
      <c r="A43" s="35"/>
      <c r="B43" s="86" t="s">
        <v>65</v>
      </c>
      <c r="C43" s="42" t="s">
        <v>23</v>
      </c>
      <c r="D43" s="27">
        <v>8.603826372839011</v>
      </c>
      <c r="E43" s="27">
        <v>8.4193012110984604</v>
      </c>
      <c r="F43" s="27">
        <v>8.2722384520153334</v>
      </c>
      <c r="G43" s="27">
        <v>8.5728300587612072</v>
      </c>
      <c r="H43" s="27">
        <v>8.4717406189874946</v>
      </c>
      <c r="I43" s="27">
        <v>7.8892596253865532</v>
      </c>
      <c r="J43" s="39">
        <v>8.4299968606181501</v>
      </c>
      <c r="N43" s="35"/>
      <c r="O43" s="86" t="s">
        <v>65</v>
      </c>
      <c r="P43" s="42" t="s">
        <v>23</v>
      </c>
      <c r="Q43" s="29">
        <v>337909</v>
      </c>
      <c r="R43" s="29">
        <v>362508</v>
      </c>
      <c r="S43" s="29">
        <v>357749</v>
      </c>
      <c r="T43" s="29">
        <v>364046</v>
      </c>
      <c r="U43" s="29">
        <v>359168</v>
      </c>
      <c r="V43" s="29">
        <v>335987</v>
      </c>
      <c r="W43" s="40">
        <v>440111</v>
      </c>
    </row>
    <row r="44" spans="1:23" x14ac:dyDescent="0.25">
      <c r="A44" s="35"/>
      <c r="B44" s="86"/>
      <c r="C44" s="43" t="s">
        <v>24</v>
      </c>
      <c r="D44" s="27">
        <v>0.25245285610914758</v>
      </c>
      <c r="E44" s="27">
        <v>0.24228562122900321</v>
      </c>
      <c r="F44" s="27">
        <v>0.37454381274795467</v>
      </c>
      <c r="G44" s="27">
        <v>0.27598895476322777</v>
      </c>
      <c r="H44" s="27">
        <v>0.17994614702578968</v>
      </c>
      <c r="I44" s="27">
        <v>0.2108229591073458</v>
      </c>
      <c r="J44" s="39">
        <v>0.2211851152322771</v>
      </c>
      <c r="N44" s="35"/>
      <c r="O44" s="86"/>
      <c r="P44" s="43" t="s">
        <v>24</v>
      </c>
      <c r="Q44" s="29">
        <v>10383.854444667451</v>
      </c>
      <c r="R44" s="29">
        <v>10784.846227897164</v>
      </c>
      <c r="S44" s="29">
        <v>19637.81931823448</v>
      </c>
      <c r="T44" s="29">
        <v>13571.63779452071</v>
      </c>
      <c r="U44" s="29">
        <v>8413.9934638892009</v>
      </c>
      <c r="V44" s="29">
        <v>9688.8974201172623</v>
      </c>
      <c r="W44" s="40">
        <v>11584.105869988751</v>
      </c>
    </row>
    <row r="45" spans="1:23" x14ac:dyDescent="0.25">
      <c r="A45" s="35"/>
      <c r="B45" s="88" t="s">
        <v>66</v>
      </c>
      <c r="C45" s="42" t="s">
        <v>23</v>
      </c>
      <c r="D45" s="27">
        <v>7.4706671823562862</v>
      </c>
      <c r="E45" s="27">
        <v>7.6283688654841351</v>
      </c>
      <c r="F45" s="27">
        <v>7.6049311234505836</v>
      </c>
      <c r="G45" s="27">
        <v>7.2467290190601279</v>
      </c>
      <c r="H45" s="27">
        <v>6.9341666821948573</v>
      </c>
      <c r="I45" s="27">
        <v>6.7059422981645023</v>
      </c>
      <c r="J45" s="39">
        <v>6.8718367950493162</v>
      </c>
      <c r="N45" s="35"/>
      <c r="O45" s="88" t="s">
        <v>66</v>
      </c>
      <c r="P45" s="42" t="s">
        <v>23</v>
      </c>
      <c r="Q45" s="29">
        <v>293405</v>
      </c>
      <c r="R45" s="29">
        <v>328453</v>
      </c>
      <c r="S45" s="29">
        <v>328890</v>
      </c>
      <c r="T45" s="29">
        <v>307733</v>
      </c>
      <c r="U45" s="29">
        <v>293981</v>
      </c>
      <c r="V45" s="29">
        <v>285592</v>
      </c>
      <c r="W45" s="40">
        <v>358763</v>
      </c>
    </row>
    <row r="46" spans="1:23" x14ac:dyDescent="0.25">
      <c r="A46" s="35"/>
      <c r="B46" s="88"/>
      <c r="C46" s="43" t="s">
        <v>24</v>
      </c>
      <c r="D46" s="27">
        <v>0.25362131244125863</v>
      </c>
      <c r="E46" s="27">
        <v>0.32803766951511376</v>
      </c>
      <c r="F46" s="27">
        <v>0.34995887254678759</v>
      </c>
      <c r="G46" s="27">
        <v>0.22319042006074949</v>
      </c>
      <c r="H46" s="27">
        <v>0.1868012431698779</v>
      </c>
      <c r="I46" s="27">
        <v>0.18951083883197939</v>
      </c>
      <c r="J46" s="39">
        <v>0.19158402456078316</v>
      </c>
      <c r="N46" s="35"/>
      <c r="O46" s="88"/>
      <c r="P46" s="43" t="s">
        <v>24</v>
      </c>
      <c r="Q46" s="29">
        <v>10214.930455200354</v>
      </c>
      <c r="R46" s="29">
        <v>15116.227585410563</v>
      </c>
      <c r="S46" s="29">
        <v>17779.668220508731</v>
      </c>
      <c r="T46" s="29">
        <v>10895.768096250154</v>
      </c>
      <c r="U46" s="29">
        <v>8581.0438174606279</v>
      </c>
      <c r="V46" s="29">
        <v>8465.2299928684788</v>
      </c>
      <c r="W46" s="40">
        <v>9720.3518692915695</v>
      </c>
    </row>
    <row r="47" spans="1:23" x14ac:dyDescent="0.25">
      <c r="A47" s="35"/>
      <c r="B47" s="88" t="s">
        <v>67</v>
      </c>
      <c r="C47" s="42" t="s">
        <v>23</v>
      </c>
      <c r="D47" s="27">
        <v>6.8898543499344473</v>
      </c>
      <c r="E47" s="27">
        <v>7.1482121979395572</v>
      </c>
      <c r="F47" s="27">
        <v>6.7364534924320649</v>
      </c>
      <c r="G47" s="27">
        <v>6.3604951738004081</v>
      </c>
      <c r="H47" s="27">
        <v>6.1498475917898876</v>
      </c>
      <c r="I47" s="27">
        <v>5.7736821961167379</v>
      </c>
      <c r="J47" s="39">
        <v>5.6383604496881974</v>
      </c>
      <c r="N47" s="35"/>
      <c r="O47" s="88" t="s">
        <v>67</v>
      </c>
      <c r="P47" s="42" t="s">
        <v>23</v>
      </c>
      <c r="Q47" s="29">
        <v>270594</v>
      </c>
      <c r="R47" s="29">
        <v>307779</v>
      </c>
      <c r="S47" s="29">
        <v>291331</v>
      </c>
      <c r="T47" s="29">
        <v>270099</v>
      </c>
      <c r="U47" s="29">
        <v>260729</v>
      </c>
      <c r="V47" s="29">
        <v>245889</v>
      </c>
      <c r="W47" s="40">
        <v>294366</v>
      </c>
    </row>
    <row r="48" spans="1:23" x14ac:dyDescent="0.25">
      <c r="A48" s="35"/>
      <c r="B48" s="88"/>
      <c r="C48" s="43" t="s">
        <v>24</v>
      </c>
      <c r="D48" s="27">
        <v>0.26470353810500619</v>
      </c>
      <c r="E48" s="27">
        <v>0.34262191460475871</v>
      </c>
      <c r="F48" s="27">
        <v>0.39684380182583578</v>
      </c>
      <c r="G48" s="27">
        <v>0.23726692583246456</v>
      </c>
      <c r="H48" s="27">
        <v>0.18913981362365948</v>
      </c>
      <c r="I48" s="27">
        <v>0.19681398224707397</v>
      </c>
      <c r="J48" s="39">
        <v>0.18914003061656623</v>
      </c>
      <c r="N48" s="35"/>
      <c r="O48" s="88"/>
      <c r="P48" s="43" t="s">
        <v>24</v>
      </c>
      <c r="Q48" s="29">
        <v>10834.148267816681</v>
      </c>
      <c r="R48" s="29">
        <v>15279.533217780216</v>
      </c>
      <c r="S48" s="29">
        <v>19495.608740447118</v>
      </c>
      <c r="T48" s="29">
        <v>10843.310085360401</v>
      </c>
      <c r="U48" s="29">
        <v>8475.3025507488237</v>
      </c>
      <c r="V48" s="29">
        <v>8732.4792830136448</v>
      </c>
      <c r="W48" s="40">
        <v>9804.5241161653121</v>
      </c>
    </row>
    <row r="49" spans="1:23" x14ac:dyDescent="0.25">
      <c r="A49" s="35"/>
      <c r="B49" s="88" t="s">
        <v>68</v>
      </c>
      <c r="C49" s="42" t="s">
        <v>23</v>
      </c>
      <c r="D49" s="27">
        <v>5.1439784876969066</v>
      </c>
      <c r="E49" s="27">
        <v>5.3415977692711811</v>
      </c>
      <c r="F49" s="27">
        <v>5.0532130134525124</v>
      </c>
      <c r="G49" s="27">
        <v>4.4820109883200532</v>
      </c>
      <c r="H49" s="27">
        <v>4.4465505126543752</v>
      </c>
      <c r="I49" s="27">
        <v>4.0060909319313698</v>
      </c>
      <c r="J49" s="39">
        <v>3.3058322972479361</v>
      </c>
      <c r="N49" s="35"/>
      <c r="O49" s="88" t="s">
        <v>68</v>
      </c>
      <c r="P49" s="42" t="s">
        <v>23</v>
      </c>
      <c r="Q49" s="29">
        <v>202026</v>
      </c>
      <c r="R49" s="29">
        <v>229992</v>
      </c>
      <c r="S49" s="29">
        <v>218536</v>
      </c>
      <c r="T49" s="29">
        <v>190329</v>
      </c>
      <c r="U49" s="29">
        <v>188516</v>
      </c>
      <c r="V49" s="29">
        <v>170611</v>
      </c>
      <c r="W49" s="40">
        <v>172590</v>
      </c>
    </row>
    <row r="50" spans="1:23" x14ac:dyDescent="0.25">
      <c r="A50" s="35"/>
      <c r="B50" s="88"/>
      <c r="C50" s="43" t="s">
        <v>24</v>
      </c>
      <c r="D50" s="27">
        <v>0.27454941503059027</v>
      </c>
      <c r="E50" s="27">
        <v>0.35651639114600175</v>
      </c>
      <c r="F50" s="27">
        <v>0.34024714103124809</v>
      </c>
      <c r="G50" s="27">
        <v>0.26505522139551635</v>
      </c>
      <c r="H50" s="27">
        <v>0.20057355610257607</v>
      </c>
      <c r="I50" s="27">
        <v>0.21430248130646029</v>
      </c>
      <c r="J50" s="39">
        <v>0.16680383974736807</v>
      </c>
      <c r="N50" s="35"/>
      <c r="O50" s="88"/>
      <c r="P50" s="43" t="s">
        <v>24</v>
      </c>
      <c r="Q50" s="29">
        <v>11037.335852892724</v>
      </c>
      <c r="R50" s="29">
        <v>15843.918971418301</v>
      </c>
      <c r="S50" s="29">
        <v>15949.157555487274</v>
      </c>
      <c r="T50" s="29">
        <v>11583.755933917277</v>
      </c>
      <c r="U50" s="29">
        <v>8560.4129666206063</v>
      </c>
      <c r="V50" s="29">
        <v>9323.5974800415897</v>
      </c>
      <c r="W50" s="40">
        <v>8746.1016815079729</v>
      </c>
    </row>
    <row r="51" spans="1:23" x14ac:dyDescent="0.25">
      <c r="A51" s="35"/>
      <c r="B51" s="37" t="s">
        <v>20</v>
      </c>
      <c r="C51" s="42" t="s">
        <v>23</v>
      </c>
      <c r="D51" s="21">
        <v>100</v>
      </c>
      <c r="E51" s="21">
        <v>100</v>
      </c>
      <c r="F51" s="21">
        <v>100</v>
      </c>
      <c r="G51" s="21">
        <v>100</v>
      </c>
      <c r="H51" s="21">
        <v>100</v>
      </c>
      <c r="I51" s="21">
        <v>100</v>
      </c>
      <c r="J51" s="22">
        <v>100</v>
      </c>
      <c r="N51" s="35"/>
      <c r="O51" s="37" t="s">
        <v>20</v>
      </c>
      <c r="P51" s="42" t="s">
        <v>23</v>
      </c>
      <c r="Q51" s="29">
        <f>+'56'!T39</f>
        <v>3927569</v>
      </c>
      <c r="R51" s="29">
        <f>+'56'!U39</f>
        <v>4305678</v>
      </c>
      <c r="S51" s="29">
        <f>+'56'!V39</f>
        <v>4324694</v>
      </c>
      <c r="T51" s="29">
        <f>+'56'!W39</f>
        <v>4247221</v>
      </c>
      <c r="U51" s="29">
        <f>+'56'!X39</f>
        <v>4239712</v>
      </c>
      <c r="V51" s="29">
        <f>+'56'!Y39</f>
        <v>4258891</v>
      </c>
      <c r="W51" s="40">
        <f>+'56'!Z39</f>
        <v>5221430</v>
      </c>
    </row>
    <row r="52" spans="1:23" x14ac:dyDescent="0.25">
      <c r="A52" s="35"/>
      <c r="B52" s="37"/>
      <c r="C52" s="43" t="s">
        <v>24</v>
      </c>
      <c r="D52" s="21">
        <v>0</v>
      </c>
      <c r="E52" s="21">
        <v>0</v>
      </c>
      <c r="F52" s="21">
        <v>0</v>
      </c>
      <c r="G52" s="21">
        <v>0</v>
      </c>
      <c r="H52" s="21">
        <v>0</v>
      </c>
      <c r="I52" s="21">
        <v>0</v>
      </c>
      <c r="J52" s="22">
        <v>0</v>
      </c>
      <c r="N52" s="35"/>
      <c r="O52" s="37"/>
      <c r="P52" s="43" t="s">
        <v>24</v>
      </c>
      <c r="Q52" s="29">
        <f>+'56'!T40</f>
        <v>34253.235400932943</v>
      </c>
      <c r="R52" s="29">
        <f>+'56'!U40</f>
        <v>45107.306399540001</v>
      </c>
      <c r="S52" s="29">
        <f>+'56'!V40</f>
        <v>126752.87386126797</v>
      </c>
      <c r="T52" s="29">
        <f>+'56'!W40</f>
        <v>73391.853190027847</v>
      </c>
      <c r="U52" s="29">
        <f>+'56'!X40</f>
        <v>43180.873425491875</v>
      </c>
      <c r="V52" s="29">
        <f>+'56'!Y40</f>
        <v>41538.660364935873</v>
      </c>
      <c r="W52" s="40">
        <f>+'56'!Z40</f>
        <v>79283.108681567057</v>
      </c>
    </row>
    <row r="53" spans="1:23" x14ac:dyDescent="0.25">
      <c r="A53" s="49"/>
      <c r="B53" s="50"/>
      <c r="C53" s="50"/>
      <c r="D53" s="51"/>
      <c r="E53" s="51"/>
      <c r="F53" s="51"/>
      <c r="G53" s="51"/>
      <c r="H53" s="51"/>
      <c r="I53" s="51"/>
      <c r="J53" s="89"/>
      <c r="N53" s="49"/>
      <c r="O53" s="50"/>
      <c r="P53" s="50"/>
      <c r="Q53" s="51"/>
      <c r="R53" s="51"/>
      <c r="S53" s="51"/>
      <c r="T53" s="51"/>
      <c r="U53" s="51"/>
      <c r="V53" s="51"/>
      <c r="W53" s="89"/>
    </row>
    <row r="54" spans="1:23" x14ac:dyDescent="0.25">
      <c r="A54" s="174" t="s">
        <v>8</v>
      </c>
      <c r="B54" s="174"/>
      <c r="C54" s="174"/>
      <c r="N54" s="174" t="s">
        <v>8</v>
      </c>
      <c r="O54" s="174"/>
      <c r="P54" s="174"/>
    </row>
    <row r="55" spans="1:23" ht="52.5" customHeight="1" x14ac:dyDescent="0.25">
      <c r="A55" s="172" t="s">
        <v>15</v>
      </c>
      <c r="B55" s="172"/>
      <c r="C55" s="172"/>
      <c r="D55" s="172"/>
      <c r="E55" s="172"/>
      <c r="F55" s="172"/>
      <c r="G55" s="172"/>
      <c r="H55" s="172"/>
      <c r="I55" s="172"/>
      <c r="J55" s="172"/>
      <c r="N55" s="172" t="s">
        <v>15</v>
      </c>
      <c r="O55" s="172"/>
      <c r="P55" s="172"/>
      <c r="Q55" s="172"/>
      <c r="R55" s="172"/>
      <c r="S55" s="172"/>
      <c r="T55" s="172"/>
      <c r="U55" s="172"/>
      <c r="V55" s="172"/>
      <c r="W55" s="172"/>
    </row>
    <row r="56" spans="1:23" ht="64.5" customHeight="1" x14ac:dyDescent="0.25">
      <c r="A56" s="172" t="s">
        <v>16</v>
      </c>
      <c r="B56" s="172"/>
      <c r="C56" s="172"/>
      <c r="D56" s="172"/>
      <c r="E56" s="172"/>
      <c r="F56" s="172"/>
      <c r="G56" s="172"/>
      <c r="H56" s="172"/>
      <c r="I56" s="172"/>
      <c r="J56" s="172"/>
      <c r="N56" s="172" t="s">
        <v>16</v>
      </c>
      <c r="O56" s="172"/>
      <c r="P56" s="172"/>
      <c r="Q56" s="172"/>
      <c r="R56" s="172"/>
      <c r="S56" s="172"/>
      <c r="T56" s="172"/>
      <c r="U56" s="172"/>
      <c r="V56" s="172"/>
      <c r="W56" s="172"/>
    </row>
    <row r="57" spans="1:23" x14ac:dyDescent="0.25">
      <c r="A57" s="7" t="s">
        <v>70</v>
      </c>
      <c r="N57" s="7" t="s">
        <v>70</v>
      </c>
    </row>
    <row r="58" spans="1:23" x14ac:dyDescent="0.25">
      <c r="A58" s="172" t="s">
        <v>376</v>
      </c>
      <c r="B58" s="172"/>
      <c r="C58" s="172"/>
      <c r="D58" s="172"/>
      <c r="E58" s="172"/>
      <c r="F58" s="172"/>
      <c r="G58" s="172"/>
      <c r="H58" s="172"/>
      <c r="I58" s="172"/>
      <c r="J58" s="172"/>
      <c r="N58" s="172" t="s">
        <v>376</v>
      </c>
      <c r="O58" s="172"/>
      <c r="P58" s="172"/>
      <c r="Q58" s="172"/>
      <c r="R58" s="172"/>
      <c r="S58" s="172"/>
      <c r="T58" s="172"/>
      <c r="U58" s="172"/>
      <c r="V58" s="172"/>
      <c r="W58" s="172"/>
    </row>
    <row r="59" spans="1:23" x14ac:dyDescent="0.25">
      <c r="A59" s="172" t="s">
        <v>11</v>
      </c>
      <c r="B59" s="172"/>
      <c r="C59" s="172"/>
      <c r="D59" s="172"/>
      <c r="E59" s="172"/>
      <c r="F59" s="172"/>
      <c r="G59" s="172"/>
      <c r="H59" s="172"/>
      <c r="I59" s="172"/>
      <c r="J59" s="172"/>
      <c r="N59" s="172" t="s">
        <v>11</v>
      </c>
      <c r="O59" s="172"/>
      <c r="P59" s="172"/>
      <c r="Q59" s="172"/>
      <c r="R59" s="172"/>
      <c r="S59" s="172"/>
      <c r="T59" s="172"/>
      <c r="U59" s="172"/>
      <c r="V59" s="172"/>
      <c r="W59" s="172"/>
    </row>
  </sheetData>
  <mergeCells count="10">
    <mergeCell ref="A59:J59"/>
    <mergeCell ref="N59:W59"/>
    <mergeCell ref="A54:C54"/>
    <mergeCell ref="N54:P54"/>
    <mergeCell ref="A55:J55"/>
    <mergeCell ref="N55:W55"/>
    <mergeCell ref="A56:J56"/>
    <mergeCell ref="N56:W56"/>
    <mergeCell ref="A58:J58"/>
    <mergeCell ref="N58:W58"/>
  </mergeCells>
  <hyperlinks>
    <hyperlink ref="A1" location="Indice!A1" display="Indice" xr:uid="{2E5A827C-52CE-4B10-AFB5-B74CC5B831B8}"/>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34654-2BA4-441D-A856-CEBBC253C0CF}">
  <dimension ref="A1:X28"/>
  <sheetViews>
    <sheetView workbookViewId="0"/>
  </sheetViews>
  <sheetFormatPr baseColWidth="10" defaultRowHeight="15" x14ac:dyDescent="0.25"/>
  <cols>
    <col min="1" max="1" width="21" customWidth="1"/>
    <col min="3" max="3" width="13.42578125" customWidth="1"/>
    <col min="15" max="15" width="21.7109375" customWidth="1"/>
  </cols>
  <sheetData>
    <row r="1" spans="1:24" x14ac:dyDescent="0.25">
      <c r="A1" s="166" t="s">
        <v>278</v>
      </c>
    </row>
    <row r="3" spans="1:24" x14ac:dyDescent="0.25">
      <c r="A3" s="18" t="s">
        <v>104</v>
      </c>
      <c r="O3" s="18" t="s">
        <v>105</v>
      </c>
    </row>
    <row r="4" spans="1:24" x14ac:dyDescent="0.25">
      <c r="A4" s="17" t="s">
        <v>14</v>
      </c>
      <c r="O4" s="7" t="s">
        <v>17</v>
      </c>
    </row>
    <row r="6" spans="1:24" x14ac:dyDescent="0.25">
      <c r="A6" s="75"/>
      <c r="B6" s="76"/>
      <c r="C6" s="76"/>
      <c r="D6" s="77" t="s">
        <v>0</v>
      </c>
      <c r="E6" s="77" t="s">
        <v>1</v>
      </c>
      <c r="F6" s="77" t="s">
        <v>2</v>
      </c>
      <c r="G6" s="77" t="s">
        <v>3</v>
      </c>
      <c r="H6" s="77" t="s">
        <v>4</v>
      </c>
      <c r="I6" s="77" t="s">
        <v>5</v>
      </c>
      <c r="J6" s="81">
        <v>2020</v>
      </c>
      <c r="O6" s="75"/>
      <c r="P6" s="76"/>
      <c r="Q6" s="76"/>
      <c r="R6" s="77" t="s">
        <v>0</v>
      </c>
      <c r="S6" s="77" t="s">
        <v>1</v>
      </c>
      <c r="T6" s="77" t="s">
        <v>2</v>
      </c>
      <c r="U6" s="77" t="s">
        <v>3</v>
      </c>
      <c r="V6" s="77" t="s">
        <v>4</v>
      </c>
      <c r="W6" s="77" t="s">
        <v>5</v>
      </c>
      <c r="X6" s="81">
        <v>2020</v>
      </c>
    </row>
    <row r="7" spans="1:24" x14ac:dyDescent="0.25">
      <c r="A7" s="78"/>
      <c r="B7" s="18"/>
      <c r="C7" s="18"/>
      <c r="D7" s="74"/>
      <c r="E7" s="74"/>
      <c r="F7" s="74"/>
      <c r="G7" s="74"/>
      <c r="H7" s="74"/>
      <c r="I7" s="74"/>
      <c r="J7" s="80"/>
      <c r="O7" s="78"/>
      <c r="P7" s="18"/>
      <c r="Q7" s="18"/>
      <c r="R7" s="74"/>
      <c r="S7" s="74"/>
      <c r="T7" s="74"/>
      <c r="U7" s="74"/>
      <c r="V7" s="74"/>
      <c r="W7" s="74"/>
      <c r="X7" s="80"/>
    </row>
    <row r="8" spans="1:24" ht="17.25" customHeight="1" x14ac:dyDescent="0.25">
      <c r="A8" s="19" t="s">
        <v>12</v>
      </c>
      <c r="B8" s="64" t="s">
        <v>44</v>
      </c>
      <c r="C8" s="7" t="s">
        <v>6</v>
      </c>
      <c r="D8" s="21">
        <v>17.63212904100099</v>
      </c>
      <c r="E8" s="21">
        <v>18.042933824434741</v>
      </c>
      <c r="F8" s="21">
        <v>16.589442780219184</v>
      </c>
      <c r="G8" s="21">
        <v>14.8950177567887</v>
      </c>
      <c r="H8" s="21">
        <v>14.069742165240088</v>
      </c>
      <c r="I8" s="21">
        <v>13.257694537854553</v>
      </c>
      <c r="J8" s="22">
        <v>10.266536048050996</v>
      </c>
      <c r="O8" s="173" t="s">
        <v>18</v>
      </c>
      <c r="P8" s="64" t="s">
        <v>44</v>
      </c>
      <c r="Q8" s="7" t="s">
        <v>6</v>
      </c>
      <c r="R8" s="82">
        <v>278439</v>
      </c>
      <c r="S8" s="82">
        <v>275499</v>
      </c>
      <c r="T8" s="82">
        <v>249982</v>
      </c>
      <c r="U8" s="82">
        <v>208828</v>
      </c>
      <c r="V8" s="82">
        <v>192879</v>
      </c>
      <c r="W8" s="82">
        <v>165309</v>
      </c>
      <c r="X8" s="83">
        <v>141374</v>
      </c>
    </row>
    <row r="9" spans="1:24" x14ac:dyDescent="0.25">
      <c r="A9" s="30"/>
      <c r="B9" s="64"/>
      <c r="C9" s="7" t="s">
        <v>41</v>
      </c>
      <c r="D9" s="21">
        <v>0.45190063348674381</v>
      </c>
      <c r="E9" s="21">
        <v>0.47890246442426215</v>
      </c>
      <c r="F9" s="21">
        <v>0.78386989120082273</v>
      </c>
      <c r="G9" s="21">
        <v>0.46484057750571683</v>
      </c>
      <c r="H9" s="21">
        <v>0.36170109659273125</v>
      </c>
      <c r="I9" s="21">
        <v>0.39484152119878113</v>
      </c>
      <c r="J9" s="22">
        <v>1.1521714071922451</v>
      </c>
      <c r="O9" s="173"/>
      <c r="P9" s="64"/>
      <c r="Q9" s="7" t="s">
        <v>41</v>
      </c>
      <c r="R9" s="82">
        <v>8382.9658050504331</v>
      </c>
      <c r="S9" s="82">
        <v>8761.9501466794409</v>
      </c>
      <c r="T9" s="82">
        <v>16235.08981540919</v>
      </c>
      <c r="U9" s="82">
        <v>7917.6374515722082</v>
      </c>
      <c r="V9" s="82">
        <v>5766.0528390453474</v>
      </c>
      <c r="W9" s="82">
        <v>5346.0957924682443</v>
      </c>
      <c r="X9" s="83">
        <v>19568.073470778279</v>
      </c>
    </row>
    <row r="10" spans="1:24" x14ac:dyDescent="0.25">
      <c r="A10" s="30"/>
      <c r="B10" s="64" t="s">
        <v>45</v>
      </c>
      <c r="C10" s="7" t="s">
        <v>6</v>
      </c>
      <c r="D10" s="21">
        <v>58.172204823687309</v>
      </c>
      <c r="E10" s="21">
        <v>55.441986507186911</v>
      </c>
      <c r="F10" s="21">
        <v>53.440009397891352</v>
      </c>
      <c r="G10" s="21">
        <v>53.679517302354583</v>
      </c>
      <c r="H10" s="21">
        <v>53.99400271604744</v>
      </c>
      <c r="I10" s="21">
        <v>54.174546397657153</v>
      </c>
      <c r="J10" s="22">
        <v>43.406234048508999</v>
      </c>
      <c r="O10" s="30"/>
      <c r="P10" s="64" t="s">
        <v>45</v>
      </c>
      <c r="Q10" s="7" t="s">
        <v>6</v>
      </c>
      <c r="R10" s="82">
        <v>786654</v>
      </c>
      <c r="S10" s="82">
        <v>821225</v>
      </c>
      <c r="T10" s="82">
        <v>855232</v>
      </c>
      <c r="U10" s="82">
        <v>836635</v>
      </c>
      <c r="V10" s="82">
        <v>825402</v>
      </c>
      <c r="W10" s="82">
        <v>802104</v>
      </c>
      <c r="X10" s="83">
        <v>659026</v>
      </c>
    </row>
    <row r="11" spans="1:24" x14ac:dyDescent="0.25">
      <c r="A11" s="30"/>
      <c r="B11" s="64"/>
      <c r="C11" s="7" t="s">
        <v>41</v>
      </c>
      <c r="D11" s="21">
        <v>0.73036754590479291</v>
      </c>
      <c r="E11" s="21">
        <v>0.77712054586701873</v>
      </c>
      <c r="F11" s="21">
        <v>0.87093632273015231</v>
      </c>
      <c r="G11" s="21">
        <v>0.6320471849771393</v>
      </c>
      <c r="H11" s="21">
        <v>0.56585935906720541</v>
      </c>
      <c r="I11" s="21">
        <v>0.61350956457414385</v>
      </c>
      <c r="J11" s="22">
        <v>0.55958007836957724</v>
      </c>
      <c r="O11" s="30"/>
      <c r="P11" s="64"/>
      <c r="Q11" s="7" t="s">
        <v>41</v>
      </c>
      <c r="R11" s="82">
        <v>14560.805263567912</v>
      </c>
      <c r="S11" s="82">
        <v>18449.173070343903</v>
      </c>
      <c r="T11" s="82">
        <v>36428.302940644549</v>
      </c>
      <c r="U11" s="82">
        <v>20378.118187997326</v>
      </c>
      <c r="V11" s="82">
        <v>16586.707451734881</v>
      </c>
      <c r="W11" s="82">
        <v>17104.357974241833</v>
      </c>
      <c r="X11" s="83">
        <v>13118.96466043687</v>
      </c>
    </row>
    <row r="12" spans="1:24" x14ac:dyDescent="0.25">
      <c r="A12" s="30"/>
      <c r="B12" s="64" t="s">
        <v>46</v>
      </c>
      <c r="C12" s="7" t="s">
        <v>6</v>
      </c>
      <c r="D12" s="21">
        <v>76.494814806903619</v>
      </c>
      <c r="E12" s="21">
        <v>76.907253992949336</v>
      </c>
      <c r="F12" s="21">
        <v>76.932839944557713</v>
      </c>
      <c r="G12" s="21">
        <v>78.22091776647828</v>
      </c>
      <c r="H12" s="21">
        <v>79.107126380342166</v>
      </c>
      <c r="I12" s="21">
        <v>81.169482740669352</v>
      </c>
      <c r="J12" s="22">
        <v>77.754204704272098</v>
      </c>
      <c r="O12" s="30"/>
      <c r="P12" s="64" t="s">
        <v>46</v>
      </c>
      <c r="Q12" s="7" t="s">
        <v>6</v>
      </c>
      <c r="R12" s="82">
        <v>1718967</v>
      </c>
      <c r="S12" s="82">
        <v>1661915</v>
      </c>
      <c r="T12" s="82">
        <v>1744516</v>
      </c>
      <c r="U12" s="82">
        <v>1821852</v>
      </c>
      <c r="V12" s="82">
        <v>1946169</v>
      </c>
      <c r="W12" s="82">
        <v>2128289</v>
      </c>
      <c r="X12" s="83">
        <v>2315500</v>
      </c>
    </row>
    <row r="13" spans="1:24" x14ac:dyDescent="0.25">
      <c r="A13" s="30"/>
      <c r="B13" s="64"/>
      <c r="C13" s="7" t="s">
        <v>41</v>
      </c>
      <c r="D13" s="21">
        <v>0.39633903505066798</v>
      </c>
      <c r="E13" s="21">
        <v>0.45629387720451248</v>
      </c>
      <c r="F13" s="21">
        <v>0.64134710703742437</v>
      </c>
      <c r="G13" s="21">
        <v>0.47378221737729015</v>
      </c>
      <c r="H13" s="21">
        <v>0.37343328761041256</v>
      </c>
      <c r="I13" s="21">
        <v>0.37934204408169847</v>
      </c>
      <c r="J13" s="22">
        <v>0.4936578033300984</v>
      </c>
      <c r="O13" s="30"/>
      <c r="P13" s="64"/>
      <c r="Q13" s="7" t="s">
        <v>41</v>
      </c>
      <c r="R13" s="82">
        <v>29183.270369374182</v>
      </c>
      <c r="S13" s="82">
        <v>29483.381576333053</v>
      </c>
      <c r="T13" s="82">
        <v>57654.127881976696</v>
      </c>
      <c r="U13" s="82">
        <v>42124.617749947865</v>
      </c>
      <c r="V13" s="82">
        <v>35973.646541008762</v>
      </c>
      <c r="W13" s="82">
        <v>47188.40183405437</v>
      </c>
      <c r="X13" s="83">
        <v>56792.251119541121</v>
      </c>
    </row>
    <row r="14" spans="1:24" x14ac:dyDescent="0.25">
      <c r="A14" s="30"/>
      <c r="B14" s="64" t="s">
        <v>47</v>
      </c>
      <c r="C14" s="7" t="s">
        <v>6</v>
      </c>
      <c r="D14" s="21">
        <v>76.323847143440162</v>
      </c>
      <c r="E14" s="21">
        <v>76.713265978961715</v>
      </c>
      <c r="F14" s="21">
        <v>77.736763432952159</v>
      </c>
      <c r="G14" s="21">
        <v>79.345785076033565</v>
      </c>
      <c r="H14" s="21">
        <v>80.989336242517467</v>
      </c>
      <c r="I14" s="21">
        <v>82.184425184570344</v>
      </c>
      <c r="J14" s="22">
        <v>79.665022683285727</v>
      </c>
      <c r="O14" s="30"/>
      <c r="P14" s="64" t="s">
        <v>47</v>
      </c>
      <c r="Q14" s="7" t="s">
        <v>6</v>
      </c>
      <c r="R14" s="82">
        <v>1793486</v>
      </c>
      <c r="S14" s="82">
        <v>1733482</v>
      </c>
      <c r="T14" s="82">
        <v>1660542</v>
      </c>
      <c r="U14" s="82">
        <v>1751098</v>
      </c>
      <c r="V14" s="82">
        <v>1743847</v>
      </c>
      <c r="W14" s="82">
        <v>1766403</v>
      </c>
      <c r="X14" s="83">
        <v>1902482</v>
      </c>
    </row>
    <row r="15" spans="1:24" x14ac:dyDescent="0.25">
      <c r="A15" s="30"/>
      <c r="B15" s="64"/>
      <c r="C15" s="7" t="s">
        <v>41</v>
      </c>
      <c r="D15" s="21">
        <v>0.36092730445233501</v>
      </c>
      <c r="E15" s="21">
        <v>0.39402388763852042</v>
      </c>
      <c r="F15" s="21">
        <v>0.4862324389152427</v>
      </c>
      <c r="G15" s="21">
        <v>0.40874448393379331</v>
      </c>
      <c r="H15" s="21">
        <v>0.30609786250095611</v>
      </c>
      <c r="I15" s="21">
        <v>0.3370447621892117</v>
      </c>
      <c r="J15" s="22">
        <v>0.73913191949700019</v>
      </c>
      <c r="O15" s="30"/>
      <c r="P15" s="64"/>
      <c r="Q15" s="7" t="s">
        <v>41</v>
      </c>
      <c r="R15" s="82">
        <v>25143.865900722405</v>
      </c>
      <c r="S15" s="82">
        <v>34425.661331107687</v>
      </c>
      <c r="T15" s="82">
        <v>48839.340843864935</v>
      </c>
      <c r="U15" s="82">
        <v>40068.408737856786</v>
      </c>
      <c r="V15" s="82">
        <v>25401.713393779686</v>
      </c>
      <c r="W15" s="82">
        <v>27644.171039785295</v>
      </c>
      <c r="X15" s="83">
        <v>30717.561749469169</v>
      </c>
    </row>
    <row r="16" spans="1:24" x14ac:dyDescent="0.25">
      <c r="A16" s="30"/>
      <c r="B16" s="64" t="s">
        <v>48</v>
      </c>
      <c r="C16" s="7" t="s">
        <v>6</v>
      </c>
      <c r="D16" s="21">
        <v>73.214347781602214</v>
      </c>
      <c r="E16" s="21">
        <v>71.863401908522775</v>
      </c>
      <c r="F16" s="21">
        <v>74.092424710232123</v>
      </c>
      <c r="G16" s="21">
        <v>74.799684388618033</v>
      </c>
      <c r="H16" s="21">
        <v>76.859571706352341</v>
      </c>
      <c r="I16" s="21">
        <v>77.404995059989474</v>
      </c>
      <c r="J16" s="22">
        <v>74.394231108346659</v>
      </c>
      <c r="O16" s="30"/>
      <c r="P16" s="64" t="s">
        <v>48</v>
      </c>
      <c r="Q16" s="7" t="s">
        <v>6</v>
      </c>
      <c r="R16" s="82">
        <v>1495559</v>
      </c>
      <c r="S16" s="82">
        <v>1606543</v>
      </c>
      <c r="T16" s="82">
        <v>1723006</v>
      </c>
      <c r="U16" s="82">
        <v>1754743</v>
      </c>
      <c r="V16" s="82">
        <v>1804818</v>
      </c>
      <c r="W16" s="82">
        <v>1822304</v>
      </c>
      <c r="X16" s="83">
        <v>1856267</v>
      </c>
    </row>
    <row r="17" spans="1:24" x14ac:dyDescent="0.25">
      <c r="A17" s="30"/>
      <c r="B17" s="64"/>
      <c r="C17" s="7" t="s">
        <v>41</v>
      </c>
      <c r="D17" s="21">
        <v>0.37894901704706663</v>
      </c>
      <c r="E17" s="21">
        <v>0.40083320556801832</v>
      </c>
      <c r="F17" s="21">
        <v>0.55346407740463011</v>
      </c>
      <c r="G17" s="21">
        <v>0.40890461895836022</v>
      </c>
      <c r="H17" s="21">
        <v>0.31115439291231745</v>
      </c>
      <c r="I17" s="21">
        <v>0.31673084379447713</v>
      </c>
      <c r="J17" s="22">
        <v>0.44437708444379048</v>
      </c>
      <c r="O17" s="30"/>
      <c r="P17" s="64"/>
      <c r="Q17" s="7" t="s">
        <v>41</v>
      </c>
      <c r="R17" s="82">
        <v>21167.77116830878</v>
      </c>
      <c r="S17" s="82">
        <v>24581.164306809613</v>
      </c>
      <c r="T17" s="82">
        <v>56359.417493393019</v>
      </c>
      <c r="U17" s="82">
        <v>36696.538221962219</v>
      </c>
      <c r="V17" s="82">
        <v>22835.503986969597</v>
      </c>
      <c r="W17" s="82">
        <v>23924.805744089346</v>
      </c>
      <c r="X17" s="83">
        <v>34616.081034591312</v>
      </c>
    </row>
    <row r="18" spans="1:24" x14ac:dyDescent="0.25">
      <c r="A18" s="30"/>
      <c r="B18" s="64" t="s">
        <v>49</v>
      </c>
      <c r="C18" s="7" t="s">
        <v>6</v>
      </c>
      <c r="D18" s="21">
        <v>56.609558828532094</v>
      </c>
      <c r="E18" s="21">
        <v>56.460021784845402</v>
      </c>
      <c r="F18" s="21">
        <v>58.003238777998142</v>
      </c>
      <c r="G18" s="21">
        <v>61.401245625170731</v>
      </c>
      <c r="H18" s="21">
        <v>63.841137552826211</v>
      </c>
      <c r="I18" s="21">
        <v>65.273734622969286</v>
      </c>
      <c r="J18" s="22">
        <v>59.360488034891333</v>
      </c>
      <c r="O18" s="30"/>
      <c r="P18" s="64" t="s">
        <v>49</v>
      </c>
      <c r="Q18" s="7" t="s">
        <v>6</v>
      </c>
      <c r="R18" s="82">
        <v>748842</v>
      </c>
      <c r="S18" s="82">
        <v>858893</v>
      </c>
      <c r="T18" s="82">
        <v>956340</v>
      </c>
      <c r="U18" s="82">
        <v>1076669</v>
      </c>
      <c r="V18" s="82">
        <v>1211685</v>
      </c>
      <c r="W18" s="82">
        <v>1348494</v>
      </c>
      <c r="X18" s="83">
        <v>1412484</v>
      </c>
    </row>
    <row r="19" spans="1:24" x14ac:dyDescent="0.25">
      <c r="A19" s="30"/>
      <c r="B19" s="64"/>
      <c r="C19" s="7" t="s">
        <v>41</v>
      </c>
      <c r="D19" s="21">
        <v>0.55711180350792056</v>
      </c>
      <c r="E19" s="21">
        <v>0.67157038679308811</v>
      </c>
      <c r="F19" s="21">
        <v>0.81729786288088291</v>
      </c>
      <c r="G19" s="21">
        <v>0.63816495233822534</v>
      </c>
      <c r="H19" s="21">
        <v>0.39622198273944442</v>
      </c>
      <c r="I19" s="21">
        <v>0.36587727722172475</v>
      </c>
      <c r="J19" s="22">
        <v>0.39843922565510198</v>
      </c>
      <c r="O19" s="30"/>
      <c r="P19" s="64"/>
      <c r="Q19" s="7" t="s">
        <v>41</v>
      </c>
      <c r="R19" s="82">
        <v>13935.141699573651</v>
      </c>
      <c r="S19" s="82">
        <v>17804.229692459739</v>
      </c>
      <c r="T19" s="82">
        <v>32477.133012602364</v>
      </c>
      <c r="U19" s="82">
        <v>28978.129036586797</v>
      </c>
      <c r="V19" s="82">
        <v>17177.772673552012</v>
      </c>
      <c r="W19" s="82">
        <v>17700.937517918603</v>
      </c>
      <c r="X19" s="83">
        <v>18708.729623789444</v>
      </c>
    </row>
    <row r="20" spans="1:24" x14ac:dyDescent="0.25">
      <c r="A20" s="30"/>
      <c r="B20" s="64" t="s">
        <v>50</v>
      </c>
      <c r="C20" s="7" t="s">
        <v>6</v>
      </c>
      <c r="D20" s="21">
        <v>18.482409419536985</v>
      </c>
      <c r="E20" s="21">
        <v>15.410226054324516</v>
      </c>
      <c r="F20" s="21">
        <v>15.905592369567371</v>
      </c>
      <c r="G20" s="21">
        <v>18.297661532251404</v>
      </c>
      <c r="H20" s="21">
        <v>19.367794900274703</v>
      </c>
      <c r="I20" s="21">
        <v>20.960938731532597</v>
      </c>
      <c r="J20" s="22">
        <v>17.585997766932195</v>
      </c>
      <c r="O20" s="30"/>
      <c r="P20" s="64" t="s">
        <v>50</v>
      </c>
      <c r="Q20" s="7" t="s">
        <v>6</v>
      </c>
      <c r="R20" s="82">
        <v>275735</v>
      </c>
      <c r="S20" s="82">
        <v>275954</v>
      </c>
      <c r="T20" s="82">
        <v>303469</v>
      </c>
      <c r="U20" s="82">
        <v>378955</v>
      </c>
      <c r="V20" s="82">
        <v>429654</v>
      </c>
      <c r="W20" s="82">
        <v>515925</v>
      </c>
      <c r="X20" s="83">
        <v>477871</v>
      </c>
    </row>
    <row r="21" spans="1:24" x14ac:dyDescent="0.25">
      <c r="A21" s="30"/>
      <c r="B21" s="64"/>
      <c r="C21" s="7" t="s">
        <v>41</v>
      </c>
      <c r="D21" s="21">
        <v>0.41387601393574169</v>
      </c>
      <c r="E21" s="21">
        <v>0.43063598203198644</v>
      </c>
      <c r="F21" s="21">
        <v>0.5686194392432955</v>
      </c>
      <c r="G21" s="21">
        <v>0.70986336075163736</v>
      </c>
      <c r="H21" s="21">
        <v>0.3277491388929577</v>
      </c>
      <c r="I21" s="21">
        <v>0.33938795193454702</v>
      </c>
      <c r="J21" s="22">
        <v>0.31094456082526262</v>
      </c>
      <c r="O21" s="30"/>
      <c r="P21" s="64"/>
      <c r="Q21" s="7" t="s">
        <v>41</v>
      </c>
      <c r="R21" s="82">
        <v>7516.9724702973763</v>
      </c>
      <c r="S21" s="82">
        <v>8375.8192217135747</v>
      </c>
      <c r="T21" s="82">
        <v>12915.720445252948</v>
      </c>
      <c r="U21" s="82">
        <v>18621.008421960756</v>
      </c>
      <c r="V21" s="82">
        <v>8930.4045050395634</v>
      </c>
      <c r="W21" s="82">
        <v>10939.789917488761</v>
      </c>
      <c r="X21" s="83">
        <v>10076.696174739531</v>
      </c>
    </row>
    <row r="22" spans="1:24" x14ac:dyDescent="0.25">
      <c r="A22" s="30"/>
      <c r="B22" s="73" t="s">
        <v>20</v>
      </c>
      <c r="C22" s="7" t="s">
        <v>6</v>
      </c>
      <c r="D22" s="21">
        <f>+'1'!J8</f>
        <v>57.304730710196317</v>
      </c>
      <c r="E22" s="21">
        <f>+'1'!K8</f>
        <v>55.744116744733482</v>
      </c>
      <c r="F22" s="21">
        <f>+'1'!L8</f>
        <v>55.947301583888319</v>
      </c>
      <c r="G22" s="21">
        <f>+'1'!M8</f>
        <v>57.282019474385201</v>
      </c>
      <c r="H22" s="21">
        <f>+'1'!N8</f>
        <v>58.339923097753278</v>
      </c>
      <c r="I22" s="21">
        <f>+'1'!O8</f>
        <v>59.447999373589475</v>
      </c>
      <c r="J22" s="22">
        <f>+'1'!P8</f>
        <v>55.287835975163446</v>
      </c>
      <c r="O22" s="30"/>
      <c r="P22" s="73" t="s">
        <v>20</v>
      </c>
      <c r="Q22" s="7" t="s">
        <v>6</v>
      </c>
      <c r="R22" s="82">
        <f>+'1'!AB8</f>
        <v>7097682</v>
      </c>
      <c r="S22" s="82">
        <f>+'1'!AC8</f>
        <v>7233511</v>
      </c>
      <c r="T22" s="82">
        <f>+'1'!AD8</f>
        <v>7493087</v>
      </c>
      <c r="U22" s="82">
        <f>+'1'!AE8</f>
        <v>7828780</v>
      </c>
      <c r="V22" s="82">
        <f>+'1'!AF8</f>
        <v>8154454</v>
      </c>
      <c r="W22" s="82">
        <f>+'1'!AG8</f>
        <v>8548828</v>
      </c>
      <c r="X22" s="83">
        <f>+'1'!AH8</f>
        <v>8765004</v>
      </c>
    </row>
    <row r="23" spans="1:24" x14ac:dyDescent="0.25">
      <c r="A23" s="30"/>
      <c r="B23" s="64"/>
      <c r="C23" s="7" t="s">
        <v>7</v>
      </c>
      <c r="D23" s="21">
        <f>+'1'!J9</f>
        <v>0.19705062099972431</v>
      </c>
      <c r="E23" s="21">
        <f>+'1'!K9</f>
        <v>0.25234770210171481</v>
      </c>
      <c r="F23" s="21">
        <f>+'1'!L9</f>
        <v>0.33466511418649708</v>
      </c>
      <c r="G23" s="21">
        <f>+'1'!M9</f>
        <v>0.26567858148387896</v>
      </c>
      <c r="H23" s="21">
        <f>+'1'!N9</f>
        <v>0.18500545632898513</v>
      </c>
      <c r="I23" s="21">
        <f>+'1'!O9</f>
        <v>0.24027513448044674</v>
      </c>
      <c r="J23" s="22">
        <f>+'1'!P9</f>
        <v>0.22710282258799297</v>
      </c>
      <c r="O23" s="30"/>
      <c r="P23" s="64"/>
      <c r="Q23" s="7" t="s">
        <v>7</v>
      </c>
      <c r="R23" s="82">
        <f>+'1'!AB9</f>
        <v>64638.965921641153</v>
      </c>
      <c r="S23" s="82">
        <f>+'1'!AC9</f>
        <v>81555.149873698945</v>
      </c>
      <c r="T23" s="82">
        <f>+'1'!AD9</f>
        <v>210525.0200939007</v>
      </c>
      <c r="U23" s="82">
        <f>+'1'!AE9</f>
        <v>146319.35501520225</v>
      </c>
      <c r="V23" s="82">
        <f>+'1'!AF9</f>
        <v>86279.461734243014</v>
      </c>
      <c r="W23" s="82">
        <f>+'1'!AG9</f>
        <v>96224.643964298404</v>
      </c>
      <c r="X23" s="83">
        <f>+'1'!AH9</f>
        <v>121762.81773337071</v>
      </c>
    </row>
    <row r="24" spans="1:24" x14ac:dyDescent="0.25">
      <c r="A24" s="11"/>
      <c r="B24" s="25"/>
      <c r="C24" s="25"/>
      <c r="D24" s="25"/>
      <c r="E24" s="25"/>
      <c r="F24" s="25"/>
      <c r="G24" s="25"/>
      <c r="H24" s="25"/>
      <c r="I24" s="25"/>
      <c r="J24" s="79"/>
      <c r="O24" s="11"/>
      <c r="P24" s="25"/>
      <c r="Q24" s="25"/>
      <c r="R24" s="25"/>
      <c r="S24" s="25"/>
      <c r="T24" s="25"/>
      <c r="U24" s="25"/>
      <c r="V24" s="25"/>
      <c r="W24" s="25"/>
      <c r="X24" s="79"/>
    </row>
    <row r="25" spans="1:24" x14ac:dyDescent="0.25">
      <c r="A25" s="6" t="s">
        <v>8</v>
      </c>
      <c r="B25" s="6"/>
      <c r="C25" s="6"/>
      <c r="D25" s="6"/>
      <c r="E25" s="6"/>
      <c r="F25" s="6"/>
      <c r="G25" s="6"/>
      <c r="H25" s="6"/>
      <c r="I25" s="6"/>
      <c r="O25" s="6" t="s">
        <v>8</v>
      </c>
      <c r="P25" s="6"/>
      <c r="Q25" s="6"/>
      <c r="R25" s="6"/>
      <c r="S25" s="6"/>
      <c r="T25" s="6"/>
      <c r="U25" s="6"/>
      <c r="V25" s="6"/>
      <c r="W25" s="6"/>
    </row>
    <row r="26" spans="1:24" ht="56.25" customHeight="1" x14ac:dyDescent="0.25">
      <c r="A26" s="172" t="s">
        <v>15</v>
      </c>
      <c r="B26" s="172"/>
      <c r="C26" s="172"/>
      <c r="D26" s="172"/>
      <c r="E26" s="172"/>
      <c r="F26" s="172"/>
      <c r="G26" s="172"/>
      <c r="H26" s="172"/>
      <c r="I26" s="172"/>
      <c r="J26" s="172"/>
      <c r="K26" s="6"/>
      <c r="L26" s="6"/>
      <c r="M26" s="6"/>
      <c r="N26" s="6"/>
      <c r="O26" s="172" t="s">
        <v>15</v>
      </c>
      <c r="P26" s="172"/>
      <c r="Q26" s="172"/>
      <c r="R26" s="172"/>
      <c r="S26" s="172"/>
      <c r="T26" s="172"/>
      <c r="U26" s="172"/>
      <c r="V26" s="172"/>
      <c r="W26" s="172"/>
      <c r="X26" s="172"/>
    </row>
    <row r="27" spans="1:24" ht="51.75" customHeight="1" x14ac:dyDescent="0.25">
      <c r="A27" s="172" t="s">
        <v>16</v>
      </c>
      <c r="B27" s="172"/>
      <c r="C27" s="172"/>
      <c r="D27" s="172"/>
      <c r="E27" s="172"/>
      <c r="F27" s="172"/>
      <c r="G27" s="172"/>
      <c r="H27" s="172"/>
      <c r="I27" s="172"/>
      <c r="J27" s="172"/>
      <c r="K27" s="6"/>
      <c r="L27" s="6"/>
      <c r="M27" s="6"/>
      <c r="N27" s="6"/>
      <c r="O27" s="172" t="s">
        <v>16</v>
      </c>
      <c r="P27" s="172"/>
      <c r="Q27" s="172"/>
      <c r="R27" s="172"/>
      <c r="S27" s="172"/>
      <c r="T27" s="172"/>
      <c r="U27" s="172"/>
      <c r="V27" s="172"/>
      <c r="W27" s="172"/>
      <c r="X27" s="172"/>
    </row>
    <row r="28" spans="1:24" ht="15" customHeight="1" x14ac:dyDescent="0.25">
      <c r="A28" s="172" t="s">
        <v>11</v>
      </c>
      <c r="B28" s="172"/>
      <c r="C28" s="172"/>
      <c r="D28" s="172"/>
      <c r="E28" s="172"/>
      <c r="F28" s="172"/>
      <c r="G28" s="172"/>
      <c r="H28" s="172"/>
      <c r="I28" s="172"/>
      <c r="J28" s="172"/>
      <c r="K28" s="6"/>
      <c r="L28" s="6"/>
      <c r="M28" s="6"/>
      <c r="N28" s="6"/>
      <c r="O28" s="172" t="s">
        <v>11</v>
      </c>
      <c r="P28" s="172"/>
      <c r="Q28" s="172"/>
      <c r="R28" s="172"/>
      <c r="S28" s="172"/>
      <c r="T28" s="172"/>
      <c r="U28" s="172"/>
      <c r="V28" s="172"/>
      <c r="W28" s="172"/>
      <c r="X28" s="172"/>
    </row>
  </sheetData>
  <mergeCells count="7">
    <mergeCell ref="O8:O9"/>
    <mergeCell ref="A26:J26"/>
    <mergeCell ref="A27:J27"/>
    <mergeCell ref="A28:J28"/>
    <mergeCell ref="O26:X26"/>
    <mergeCell ref="O27:X27"/>
    <mergeCell ref="O28:X28"/>
  </mergeCells>
  <hyperlinks>
    <hyperlink ref="A1" location="Indice!A1" display="Indice" xr:uid="{E515346E-80F2-47CA-834C-5E4BDA50390A}"/>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4CD9-204A-4DC7-833F-C6D0588EF53B}">
  <dimension ref="A1:W36"/>
  <sheetViews>
    <sheetView topLeftCell="A10" workbookViewId="0"/>
  </sheetViews>
  <sheetFormatPr baseColWidth="10" defaultRowHeight="15" x14ac:dyDescent="0.25"/>
  <cols>
    <col min="1" max="1" width="22.28515625" customWidth="1"/>
    <col min="3" max="3" width="15.28515625" customWidth="1"/>
    <col min="14" max="14" width="20.28515625" customWidth="1"/>
    <col min="16" max="16" width="16.42578125" customWidth="1"/>
  </cols>
  <sheetData>
    <row r="1" spans="1:23" x14ac:dyDescent="0.25">
      <c r="A1" s="166" t="s">
        <v>278</v>
      </c>
    </row>
    <row r="3" spans="1:23" x14ac:dyDescent="0.25">
      <c r="A3" s="18" t="s">
        <v>223</v>
      </c>
      <c r="N3" s="18" t="s">
        <v>224</v>
      </c>
    </row>
    <row r="4" spans="1:23" x14ac:dyDescent="0.25">
      <c r="A4" s="17" t="s">
        <v>14</v>
      </c>
      <c r="N4" s="7" t="s">
        <v>17</v>
      </c>
    </row>
    <row r="6" spans="1:23" x14ac:dyDescent="0.25">
      <c r="A6" s="1"/>
      <c r="B6" s="2"/>
      <c r="C6" s="2"/>
      <c r="D6" s="53">
        <v>2006</v>
      </c>
      <c r="E6" s="53">
        <v>2009</v>
      </c>
      <c r="F6" s="53">
        <v>2011</v>
      </c>
      <c r="G6" s="53">
        <v>2013</v>
      </c>
      <c r="H6" s="53">
        <v>2015</v>
      </c>
      <c r="I6" s="53">
        <v>2017</v>
      </c>
      <c r="J6" s="54">
        <v>2020</v>
      </c>
      <c r="N6" s="1"/>
      <c r="O6" s="2"/>
      <c r="P6" s="2"/>
      <c r="Q6" s="53">
        <v>2006</v>
      </c>
      <c r="R6" s="53">
        <v>2009</v>
      </c>
      <c r="S6" s="53">
        <v>2011</v>
      </c>
      <c r="T6" s="53">
        <v>2013</v>
      </c>
      <c r="U6" s="53">
        <v>2015</v>
      </c>
      <c r="V6" s="53">
        <v>2017</v>
      </c>
      <c r="W6" s="54">
        <v>2020</v>
      </c>
    </row>
    <row r="7" spans="1:23" x14ac:dyDescent="0.25">
      <c r="A7" s="8"/>
      <c r="B7" s="6"/>
      <c r="C7" s="6"/>
      <c r="D7" s="6"/>
      <c r="E7" s="6"/>
      <c r="F7" s="6"/>
      <c r="G7" s="6"/>
      <c r="H7" s="7"/>
      <c r="I7" s="7"/>
      <c r="J7" s="34"/>
      <c r="N7" s="8"/>
      <c r="O7" s="6"/>
      <c r="P7" s="6"/>
      <c r="Q7" s="6"/>
      <c r="R7" s="6"/>
      <c r="S7" s="6"/>
      <c r="T7" s="6"/>
      <c r="U7" s="7"/>
      <c r="V7" s="7"/>
      <c r="W7" s="34"/>
    </row>
    <row r="8" spans="1:23" x14ac:dyDescent="0.25">
      <c r="A8" s="173" t="s">
        <v>225</v>
      </c>
      <c r="B8" s="86" t="s">
        <v>59</v>
      </c>
      <c r="C8" s="42" t="s">
        <v>23</v>
      </c>
      <c r="D8" s="27">
        <v>14.460900288951391</v>
      </c>
      <c r="E8" s="27">
        <v>16.48059143374169</v>
      </c>
      <c r="F8" s="27">
        <v>13.355932578304724</v>
      </c>
      <c r="G8" s="27">
        <v>11.906116829763159</v>
      </c>
      <c r="H8" s="27">
        <v>11.671045849414782</v>
      </c>
      <c r="I8" s="27">
        <v>12.706176279334761</v>
      </c>
      <c r="J8" s="39">
        <v>14.789684300859825</v>
      </c>
      <c r="N8" s="173" t="s">
        <v>225</v>
      </c>
      <c r="O8" s="86" t="s">
        <v>59</v>
      </c>
      <c r="P8" s="42" t="s">
        <v>23</v>
      </c>
      <c r="Q8" s="29">
        <v>120411</v>
      </c>
      <c r="R8" s="29">
        <v>153550</v>
      </c>
      <c r="S8" s="29">
        <v>120759</v>
      </c>
      <c r="T8" s="29">
        <v>108795</v>
      </c>
      <c r="U8" s="29">
        <v>111402</v>
      </c>
      <c r="V8" s="29">
        <v>126229</v>
      </c>
      <c r="W8" s="40">
        <v>160621</v>
      </c>
    </row>
    <row r="9" spans="1:23" x14ac:dyDescent="0.25">
      <c r="A9" s="173"/>
      <c r="B9" s="86"/>
      <c r="C9" s="43" t="s">
        <v>24</v>
      </c>
      <c r="D9" s="27">
        <v>0.54890311169361961</v>
      </c>
      <c r="E9" s="27">
        <v>0.52742943095593831</v>
      </c>
      <c r="F9" s="27">
        <v>1.8025548510862306</v>
      </c>
      <c r="G9" s="27">
        <v>0.52407997754885904</v>
      </c>
      <c r="H9" s="27">
        <v>0.46531050534403184</v>
      </c>
      <c r="I9" s="27">
        <v>0.43260979592087007</v>
      </c>
      <c r="J9" s="39">
        <v>0.49444282548760665</v>
      </c>
      <c r="N9" s="173"/>
      <c r="O9" s="86"/>
      <c r="P9" s="43" t="s">
        <v>24</v>
      </c>
      <c r="Q9" s="29">
        <v>5448.7614852132901</v>
      </c>
      <c r="R9" s="29">
        <v>6250.6043234781773</v>
      </c>
      <c r="S9" s="29">
        <v>19624.484230149304</v>
      </c>
      <c r="T9" s="29">
        <v>6188.0007394390423</v>
      </c>
      <c r="U9" s="29">
        <v>5526.4160828790718</v>
      </c>
      <c r="V9" s="29">
        <v>5293.2753201645874</v>
      </c>
      <c r="W9" s="40">
        <v>5999.6514376079613</v>
      </c>
    </row>
    <row r="10" spans="1:23" x14ac:dyDescent="0.25">
      <c r="A10" s="35"/>
      <c r="B10" s="86" t="s">
        <v>60</v>
      </c>
      <c r="C10" s="42" t="s">
        <v>23</v>
      </c>
      <c r="D10" s="27">
        <v>10.598182034692176</v>
      </c>
      <c r="E10" s="27">
        <v>13.06477202928339</v>
      </c>
      <c r="F10" s="27">
        <v>10.722600291669966</v>
      </c>
      <c r="G10" s="27">
        <v>9.3620284790360451</v>
      </c>
      <c r="H10" s="27">
        <v>10.732369374526348</v>
      </c>
      <c r="I10" s="27">
        <v>10.578337258909842</v>
      </c>
      <c r="J10" s="39">
        <v>15.775325055056669</v>
      </c>
      <c r="N10" s="35"/>
      <c r="O10" s="86" t="s">
        <v>60</v>
      </c>
      <c r="P10" s="42" t="s">
        <v>23</v>
      </c>
      <c r="Q10" s="29">
        <v>82770</v>
      </c>
      <c r="R10" s="29">
        <v>120389</v>
      </c>
      <c r="S10" s="29">
        <v>93451</v>
      </c>
      <c r="T10" s="29">
        <v>82887</v>
      </c>
      <c r="U10" s="29">
        <v>99557</v>
      </c>
      <c r="V10" s="29">
        <v>98537</v>
      </c>
      <c r="W10" s="40">
        <v>194768</v>
      </c>
    </row>
    <row r="11" spans="1:23" x14ac:dyDescent="0.25">
      <c r="A11" s="35"/>
      <c r="B11" s="86"/>
      <c r="C11" s="43" t="s">
        <v>24</v>
      </c>
      <c r="D11" s="27">
        <v>0.48384048149642239</v>
      </c>
      <c r="E11" s="27">
        <v>0.52541313043620108</v>
      </c>
      <c r="F11" s="27">
        <v>0.75102303121306657</v>
      </c>
      <c r="G11" s="27">
        <v>0.41267125901500618</v>
      </c>
      <c r="H11" s="27">
        <v>0.38389152505218682</v>
      </c>
      <c r="I11" s="27">
        <v>0.4121988991763576</v>
      </c>
      <c r="J11" s="39">
        <v>0.46125860773482064</v>
      </c>
      <c r="N11" s="35"/>
      <c r="O11" s="86"/>
      <c r="P11" s="43" t="s">
        <v>24</v>
      </c>
      <c r="Q11" s="29">
        <v>4283.6794964951732</v>
      </c>
      <c r="R11" s="29">
        <v>5809.9168933534093</v>
      </c>
      <c r="S11" s="29">
        <v>7973.7135270176386</v>
      </c>
      <c r="T11" s="29">
        <v>4156.8202116640041</v>
      </c>
      <c r="U11" s="29">
        <v>4130.1639526918289</v>
      </c>
      <c r="V11" s="29">
        <v>4311.5814251438405</v>
      </c>
      <c r="W11" s="40">
        <v>6720.9480905237551</v>
      </c>
    </row>
    <row r="12" spans="1:23" x14ac:dyDescent="0.25">
      <c r="A12" s="35"/>
      <c r="B12" s="86" t="s">
        <v>61</v>
      </c>
      <c r="C12" s="42" t="s">
        <v>23</v>
      </c>
      <c r="D12" s="27">
        <v>8.9644589103936383</v>
      </c>
      <c r="E12" s="27">
        <v>12.1295806216588</v>
      </c>
      <c r="F12" s="27">
        <v>8.7231943948437998</v>
      </c>
      <c r="G12" s="27">
        <v>9.3605566434978034</v>
      </c>
      <c r="H12" s="27">
        <v>9.4309363867624061</v>
      </c>
      <c r="I12" s="27">
        <v>9.6894374153818568</v>
      </c>
      <c r="J12" s="39">
        <v>14.528963295100548</v>
      </c>
      <c r="N12" s="35"/>
      <c r="O12" s="86" t="s">
        <v>61</v>
      </c>
      <c r="P12" s="42" t="s">
        <v>23</v>
      </c>
      <c r="Q12" s="29">
        <v>65660</v>
      </c>
      <c r="R12" s="29">
        <v>93730</v>
      </c>
      <c r="S12" s="29">
        <v>71813</v>
      </c>
      <c r="T12" s="29">
        <v>76049</v>
      </c>
      <c r="U12" s="29">
        <v>79448</v>
      </c>
      <c r="V12" s="29">
        <v>90819</v>
      </c>
      <c r="W12" s="40">
        <v>163051</v>
      </c>
    </row>
    <row r="13" spans="1:23" x14ac:dyDescent="0.25">
      <c r="A13" s="35"/>
      <c r="B13" s="86"/>
      <c r="C13" s="43" t="s">
        <v>24</v>
      </c>
      <c r="D13" s="27">
        <v>0.47454867938492667</v>
      </c>
      <c r="E13" s="27">
        <v>0.57307726871134512</v>
      </c>
      <c r="F13" s="27">
        <v>0.50143142540705454</v>
      </c>
      <c r="G13" s="27">
        <v>0.73927133539570566</v>
      </c>
      <c r="H13" s="27">
        <v>0.40963933668819408</v>
      </c>
      <c r="I13" s="27">
        <v>0.38700852997822155</v>
      </c>
      <c r="J13" s="39">
        <v>0.5166964687445349</v>
      </c>
      <c r="N13" s="35"/>
      <c r="O13" s="86"/>
      <c r="P13" s="43" t="s">
        <v>24</v>
      </c>
      <c r="Q13" s="29">
        <v>3829.6001455119135</v>
      </c>
      <c r="R13" s="29">
        <v>5042.1988649309496</v>
      </c>
      <c r="S13" s="29">
        <v>4132.717526314419</v>
      </c>
      <c r="T13" s="29">
        <v>7030.3743589917731</v>
      </c>
      <c r="U13" s="29">
        <v>3713.0799123951751</v>
      </c>
      <c r="V13" s="29">
        <v>3980.5707296858641</v>
      </c>
      <c r="W13" s="40">
        <v>6855.384123645651</v>
      </c>
    </row>
    <row r="14" spans="1:23" x14ac:dyDescent="0.25">
      <c r="A14" s="35"/>
      <c r="B14" s="86" t="s">
        <v>62</v>
      </c>
      <c r="C14" s="42" t="s">
        <v>23</v>
      </c>
      <c r="D14" s="27">
        <v>9.0313221533600672</v>
      </c>
      <c r="E14" s="27">
        <v>11.716071732417664</v>
      </c>
      <c r="F14" s="27">
        <v>8.4786651535272153</v>
      </c>
      <c r="G14" s="27">
        <v>7.4985908275685365</v>
      </c>
      <c r="H14" s="27">
        <v>9.0990243614319386</v>
      </c>
      <c r="I14" s="27">
        <v>10.868232071879488</v>
      </c>
      <c r="J14" s="39">
        <v>12.673500377355449</v>
      </c>
      <c r="N14" s="35"/>
      <c r="O14" s="86" t="s">
        <v>62</v>
      </c>
      <c r="P14" s="42" t="s">
        <v>23</v>
      </c>
      <c r="Q14" s="29">
        <v>59455</v>
      </c>
      <c r="R14" s="29">
        <v>84004</v>
      </c>
      <c r="S14" s="29">
        <v>60591</v>
      </c>
      <c r="T14" s="29">
        <v>58534</v>
      </c>
      <c r="U14" s="29">
        <v>67783</v>
      </c>
      <c r="V14" s="29">
        <v>81346</v>
      </c>
      <c r="W14" s="40">
        <v>125776</v>
      </c>
    </row>
    <row r="15" spans="1:23" x14ac:dyDescent="0.25">
      <c r="A15" s="35"/>
      <c r="B15" s="86"/>
      <c r="C15" s="43" t="s">
        <v>24</v>
      </c>
      <c r="D15" s="27">
        <v>0.47945122477621821</v>
      </c>
      <c r="E15" s="27">
        <v>0.54872171485466215</v>
      </c>
      <c r="F15" s="27">
        <v>0.71067691517179765</v>
      </c>
      <c r="G15" s="27">
        <v>0.41740593931903086</v>
      </c>
      <c r="H15" s="27">
        <v>0.39055357564726112</v>
      </c>
      <c r="I15" s="27">
        <v>0.45404415687604288</v>
      </c>
      <c r="J15" s="39">
        <v>0.54677697934094804</v>
      </c>
      <c r="N15" s="35"/>
      <c r="O15" s="86"/>
      <c r="P15" s="43" t="s">
        <v>24</v>
      </c>
      <c r="Q15" s="29">
        <v>3488.1569502038501</v>
      </c>
      <c r="R15" s="29">
        <v>4608.5941520131064</v>
      </c>
      <c r="S15" s="29">
        <v>6280.9945212183511</v>
      </c>
      <c r="T15" s="29">
        <v>3677.9466194691558</v>
      </c>
      <c r="U15" s="29">
        <v>3320.0793514374118</v>
      </c>
      <c r="V15" s="29">
        <v>3894.7903887151806</v>
      </c>
      <c r="W15" s="40">
        <v>6251.1475134436114</v>
      </c>
    </row>
    <row r="16" spans="1:23" x14ac:dyDescent="0.25">
      <c r="A16" s="35"/>
      <c r="B16" s="86" t="s">
        <v>63</v>
      </c>
      <c r="C16" s="42" t="s">
        <v>23</v>
      </c>
      <c r="D16" s="27">
        <v>7.4523446371338924</v>
      </c>
      <c r="E16" s="27">
        <v>9.9943576495911834</v>
      </c>
      <c r="F16" s="27">
        <v>9.4149574583507842</v>
      </c>
      <c r="G16" s="27">
        <v>9.1123319166827148</v>
      </c>
      <c r="H16" s="27">
        <v>8.535654045863037</v>
      </c>
      <c r="I16" s="27">
        <v>9.8569690930140528</v>
      </c>
      <c r="J16" s="39">
        <v>13.39059569420176</v>
      </c>
      <c r="N16" s="35"/>
      <c r="O16" s="86" t="s">
        <v>63</v>
      </c>
      <c r="P16" s="42" t="s">
        <v>23</v>
      </c>
      <c r="Q16" s="29">
        <v>44365</v>
      </c>
      <c r="R16" s="29">
        <v>68904</v>
      </c>
      <c r="S16" s="29">
        <v>66991</v>
      </c>
      <c r="T16" s="29">
        <v>61986</v>
      </c>
      <c r="U16" s="29">
        <v>56779</v>
      </c>
      <c r="V16" s="29">
        <v>67261</v>
      </c>
      <c r="W16" s="40">
        <v>133651</v>
      </c>
    </row>
    <row r="17" spans="1:23" x14ac:dyDescent="0.25">
      <c r="A17" s="35"/>
      <c r="B17" s="86"/>
      <c r="C17" s="43" t="s">
        <v>24</v>
      </c>
      <c r="D17" s="27">
        <v>0.58245183278088264</v>
      </c>
      <c r="E17" s="27">
        <v>0.53978236268137425</v>
      </c>
      <c r="F17" s="27">
        <v>1.3487048527865755</v>
      </c>
      <c r="G17" s="27">
        <v>0.71463720824679833</v>
      </c>
      <c r="H17" s="27">
        <v>0.37629468659876614</v>
      </c>
      <c r="I17" s="27">
        <v>0.47489806738536822</v>
      </c>
      <c r="J17" s="39">
        <v>0.50063672466990394</v>
      </c>
      <c r="N17" s="35"/>
      <c r="O17" s="86"/>
      <c r="P17" s="43" t="s">
        <v>24</v>
      </c>
      <c r="Q17" s="29">
        <v>3827.0696868009518</v>
      </c>
      <c r="R17" s="29">
        <v>4218.6132704408856</v>
      </c>
      <c r="S17" s="29">
        <v>12646.260051061076</v>
      </c>
      <c r="T17" s="29">
        <v>5510.7758855853372</v>
      </c>
      <c r="U17" s="29">
        <v>2713.0342918842016</v>
      </c>
      <c r="V17" s="29">
        <v>3530.5086507740425</v>
      </c>
      <c r="W17" s="40">
        <v>6094.9630989339148</v>
      </c>
    </row>
    <row r="18" spans="1:23" x14ac:dyDescent="0.25">
      <c r="A18" s="35"/>
      <c r="B18" s="86" t="s">
        <v>64</v>
      </c>
      <c r="C18" s="42" t="s">
        <v>23</v>
      </c>
      <c r="D18" s="27">
        <v>7.5587950163369362</v>
      </c>
      <c r="E18" s="27">
        <v>9.2612886004102393</v>
      </c>
      <c r="F18" s="27">
        <v>8.1914567306053794</v>
      </c>
      <c r="G18" s="27">
        <v>6.6909553550774925</v>
      </c>
      <c r="H18" s="27">
        <v>9.4864312102374235</v>
      </c>
      <c r="I18" s="27">
        <v>10.707005498436969</v>
      </c>
      <c r="J18" s="39">
        <v>13.741802323207445</v>
      </c>
      <c r="N18" s="35"/>
      <c r="O18" s="86" t="s">
        <v>64</v>
      </c>
      <c r="P18" s="42" t="s">
        <v>23</v>
      </c>
      <c r="Q18" s="29">
        <v>42104</v>
      </c>
      <c r="R18" s="29">
        <v>56032</v>
      </c>
      <c r="S18" s="29">
        <v>52877</v>
      </c>
      <c r="T18" s="29">
        <v>40495</v>
      </c>
      <c r="U18" s="29">
        <v>58675</v>
      </c>
      <c r="V18" s="29">
        <v>67337</v>
      </c>
      <c r="W18" s="40">
        <v>104329</v>
      </c>
    </row>
    <row r="19" spans="1:23" x14ac:dyDescent="0.25">
      <c r="A19" s="35"/>
      <c r="B19" s="86"/>
      <c r="C19" s="43" t="s">
        <v>24</v>
      </c>
      <c r="D19" s="27">
        <v>0.50645780155125175</v>
      </c>
      <c r="E19" s="27">
        <v>0.6272085123901654</v>
      </c>
      <c r="F19" s="27">
        <v>0.6996581376619333</v>
      </c>
      <c r="G19" s="27">
        <v>0.53965302698916529</v>
      </c>
      <c r="H19" s="27">
        <v>0.87946312012024686</v>
      </c>
      <c r="I19" s="27">
        <v>0.80042762464802109</v>
      </c>
      <c r="J19" s="39">
        <v>1.5775246016207203</v>
      </c>
      <c r="N19" s="35"/>
      <c r="O19" s="86"/>
      <c r="P19" s="43" t="s">
        <v>24</v>
      </c>
      <c r="Q19" s="29">
        <v>3064.9177707973727</v>
      </c>
      <c r="R19" s="29">
        <v>4236.5447052415266</v>
      </c>
      <c r="S19" s="29">
        <v>5309.7616293044466</v>
      </c>
      <c r="T19" s="29">
        <v>3607.9599894477305</v>
      </c>
      <c r="U19" s="29">
        <v>6238.2218071365196</v>
      </c>
      <c r="V19" s="29">
        <v>6086.6470171966275</v>
      </c>
      <c r="W19" s="40">
        <v>19600.506206958369</v>
      </c>
    </row>
    <row r="20" spans="1:23" x14ac:dyDescent="0.25">
      <c r="A20" s="35"/>
      <c r="B20" s="86" t="s">
        <v>65</v>
      </c>
      <c r="C20" s="42" t="s">
        <v>23</v>
      </c>
      <c r="D20" s="27">
        <v>6.5426537481531373</v>
      </c>
      <c r="E20" s="27">
        <v>10.010948281192599</v>
      </c>
      <c r="F20" s="27">
        <v>6.5290143091918305</v>
      </c>
      <c r="G20" s="27">
        <v>6.7069166481132587</v>
      </c>
      <c r="H20" s="27">
        <v>8.4934425213181459</v>
      </c>
      <c r="I20" s="27">
        <v>9.3865033105760123</v>
      </c>
      <c r="J20" s="39">
        <v>12.005044579493871</v>
      </c>
      <c r="N20" s="35"/>
      <c r="O20" s="86" t="s">
        <v>65</v>
      </c>
      <c r="P20" s="42" t="s">
        <v>23</v>
      </c>
      <c r="Q20" s="29">
        <v>32636</v>
      </c>
      <c r="R20" s="29">
        <v>55046</v>
      </c>
      <c r="S20" s="29">
        <v>33888</v>
      </c>
      <c r="T20" s="29">
        <v>35848</v>
      </c>
      <c r="U20" s="29">
        <v>45210</v>
      </c>
      <c r="V20" s="29">
        <v>47378</v>
      </c>
      <c r="W20" s="40">
        <v>81960</v>
      </c>
    </row>
    <row r="21" spans="1:23" x14ac:dyDescent="0.25">
      <c r="A21" s="35"/>
      <c r="B21" s="86"/>
      <c r="C21" s="43" t="s">
        <v>24</v>
      </c>
      <c r="D21" s="27">
        <v>0.47891011274639766</v>
      </c>
      <c r="E21" s="27">
        <v>0.642179433221859</v>
      </c>
      <c r="F21" s="27">
        <v>0.60512161833358979</v>
      </c>
      <c r="G21" s="27">
        <v>0.57501035547439872</v>
      </c>
      <c r="H21" s="27">
        <v>0.46603654639090203</v>
      </c>
      <c r="I21" s="27">
        <v>0.59524168144412859</v>
      </c>
      <c r="J21" s="39">
        <v>0.57241393909224692</v>
      </c>
      <c r="N21" s="35"/>
      <c r="O21" s="86"/>
      <c r="P21" s="43" t="s">
        <v>24</v>
      </c>
      <c r="Q21" s="29">
        <v>2589.0985133874874</v>
      </c>
      <c r="R21" s="29">
        <v>3955.0565238266659</v>
      </c>
      <c r="S21" s="29">
        <v>3124.5152671629762</v>
      </c>
      <c r="T21" s="29">
        <v>3304.8649665703597</v>
      </c>
      <c r="U21" s="29">
        <v>2748.6988603917002</v>
      </c>
      <c r="V21" s="29">
        <v>3268.8716931263898</v>
      </c>
      <c r="W21" s="40">
        <v>4330.809956839491</v>
      </c>
    </row>
    <row r="22" spans="1:23" x14ac:dyDescent="0.25">
      <c r="A22" s="35"/>
      <c r="B22" s="88" t="s">
        <v>66</v>
      </c>
      <c r="C22" s="42" t="s">
        <v>23</v>
      </c>
      <c r="D22" s="27">
        <v>6.8711381052496581</v>
      </c>
      <c r="E22" s="27">
        <v>9.1374942780623503</v>
      </c>
      <c r="F22" s="27">
        <v>6.7980175742649518</v>
      </c>
      <c r="G22" s="27">
        <v>6.8755274661211532</v>
      </c>
      <c r="H22" s="27">
        <v>7.8765345000974989</v>
      </c>
      <c r="I22" s="27">
        <v>9.6426185236580082</v>
      </c>
      <c r="J22" s="39">
        <v>11.011157172648844</v>
      </c>
      <c r="N22" s="35"/>
      <c r="O22" s="88" t="s">
        <v>66</v>
      </c>
      <c r="P22" s="42" t="s">
        <v>23</v>
      </c>
      <c r="Q22" s="29">
        <v>30002</v>
      </c>
      <c r="R22" s="29">
        <v>44115</v>
      </c>
      <c r="S22" s="29">
        <v>33537</v>
      </c>
      <c r="T22" s="29">
        <v>32669</v>
      </c>
      <c r="U22" s="29">
        <v>35950</v>
      </c>
      <c r="V22" s="29">
        <v>41276</v>
      </c>
      <c r="W22" s="40">
        <v>60932</v>
      </c>
    </row>
    <row r="23" spans="1:23" x14ac:dyDescent="0.25">
      <c r="A23" s="35"/>
      <c r="B23" s="88"/>
      <c r="C23" s="43" t="s">
        <v>24</v>
      </c>
      <c r="D23" s="27">
        <v>0.64088169576123444</v>
      </c>
      <c r="E23" s="27">
        <v>0.68135653000393914</v>
      </c>
      <c r="F23" s="27">
        <v>0.74871406138481111</v>
      </c>
      <c r="G23" s="27">
        <v>0.78557834077363276</v>
      </c>
      <c r="H23" s="27">
        <v>0.54209737498751132</v>
      </c>
      <c r="I23" s="27">
        <v>0.62731943495830922</v>
      </c>
      <c r="J23" s="39">
        <v>0.57796490152301283</v>
      </c>
      <c r="N23" s="35"/>
      <c r="O23" s="88"/>
      <c r="P23" s="43" t="s">
        <v>24</v>
      </c>
      <c r="Q23" s="29">
        <v>3017.8656236100978</v>
      </c>
      <c r="R23" s="29">
        <v>3511.7666118482211</v>
      </c>
      <c r="S23" s="29">
        <v>4536.3309887810183</v>
      </c>
      <c r="T23" s="29">
        <v>4067.2557885501265</v>
      </c>
      <c r="U23" s="29">
        <v>2676.1640116791818</v>
      </c>
      <c r="V23" s="29">
        <v>3005.4443889293811</v>
      </c>
      <c r="W23" s="40">
        <v>3509.970079863529</v>
      </c>
    </row>
    <row r="24" spans="1:23" x14ac:dyDescent="0.25">
      <c r="A24" s="35"/>
      <c r="B24" s="88" t="s">
        <v>67</v>
      </c>
      <c r="C24" s="42" t="s">
        <v>23</v>
      </c>
      <c r="D24" s="27">
        <v>6.1980743798588538</v>
      </c>
      <c r="E24" s="27">
        <v>7.390006288727724</v>
      </c>
      <c r="F24" s="27">
        <v>5.8701629579126315</v>
      </c>
      <c r="G24" s="27">
        <v>7.3975836891732367</v>
      </c>
      <c r="H24" s="27">
        <v>7.4775503680840654</v>
      </c>
      <c r="I24" s="27">
        <v>8.14878532094599</v>
      </c>
      <c r="J24" s="39">
        <v>9.8053229727202851</v>
      </c>
      <c r="N24" s="35"/>
      <c r="O24" s="88" t="s">
        <v>67</v>
      </c>
      <c r="P24" s="42" t="s">
        <v>23</v>
      </c>
      <c r="Q24" s="29">
        <v>25074</v>
      </c>
      <c r="R24" s="29">
        <v>34431</v>
      </c>
      <c r="S24" s="29">
        <v>26174</v>
      </c>
      <c r="T24" s="29">
        <v>30456</v>
      </c>
      <c r="U24" s="29">
        <v>29944</v>
      </c>
      <c r="V24" s="29">
        <v>30883</v>
      </c>
      <c r="W24" s="40">
        <v>47194</v>
      </c>
    </row>
    <row r="25" spans="1:23" x14ac:dyDescent="0.25">
      <c r="A25" s="35"/>
      <c r="B25" s="88"/>
      <c r="C25" s="43" t="s">
        <v>24</v>
      </c>
      <c r="D25" s="27">
        <v>0.56289461300705634</v>
      </c>
      <c r="E25" s="27">
        <v>0.92712379433529768</v>
      </c>
      <c r="F25" s="27">
        <v>0.76744282823724164</v>
      </c>
      <c r="G25" s="27">
        <v>1.1656362745145274</v>
      </c>
      <c r="H25" s="27">
        <v>0.51462265131737062</v>
      </c>
      <c r="I25" s="27">
        <v>0.68193949500263951</v>
      </c>
      <c r="J25" s="39">
        <v>0.67361112337328544</v>
      </c>
      <c r="N25" s="35"/>
      <c r="O25" s="88"/>
      <c r="P25" s="43" t="s">
        <v>24</v>
      </c>
      <c r="Q25" s="29">
        <v>2374.6130047358765</v>
      </c>
      <c r="R25" s="29">
        <v>4784.6802555417253</v>
      </c>
      <c r="S25" s="29">
        <v>3404.1399088405788</v>
      </c>
      <c r="T25" s="29">
        <v>5090.0444896832987</v>
      </c>
      <c r="U25" s="29">
        <v>2156.2885563152563</v>
      </c>
      <c r="V25" s="29">
        <v>2789.4219663123436</v>
      </c>
      <c r="W25" s="40">
        <v>3389.9226502832521</v>
      </c>
    </row>
    <row r="26" spans="1:23" x14ac:dyDescent="0.25">
      <c r="A26" s="35"/>
      <c r="B26" s="88" t="s">
        <v>68</v>
      </c>
      <c r="C26" s="42" t="s">
        <v>23</v>
      </c>
      <c r="D26" s="27">
        <v>5.4343801812533199</v>
      </c>
      <c r="E26" s="27">
        <v>8.5793211629791326</v>
      </c>
      <c r="F26" s="27">
        <v>5.4164798734469981</v>
      </c>
      <c r="G26" s="27">
        <v>8.045298392804737</v>
      </c>
      <c r="H26" s="27">
        <v>8.1874482897091756</v>
      </c>
      <c r="I26" s="27">
        <v>7.8270993385340963</v>
      </c>
      <c r="J26" s="39">
        <v>10.543831836904127</v>
      </c>
      <c r="N26" s="35"/>
      <c r="O26" s="88" t="s">
        <v>68</v>
      </c>
      <c r="P26" s="42" t="s">
        <v>23</v>
      </c>
      <c r="Q26" s="29">
        <v>16880</v>
      </c>
      <c r="R26" s="29">
        <v>29753</v>
      </c>
      <c r="S26" s="29">
        <v>18969</v>
      </c>
      <c r="T26" s="29">
        <v>23302</v>
      </c>
      <c r="U26" s="29">
        <v>23651</v>
      </c>
      <c r="V26" s="29">
        <v>21110</v>
      </c>
      <c r="W26" s="40">
        <v>29464</v>
      </c>
    </row>
    <row r="27" spans="1:23" x14ac:dyDescent="0.25">
      <c r="A27" s="35"/>
      <c r="B27" s="88"/>
      <c r="C27" s="43" t="s">
        <v>24</v>
      </c>
      <c r="D27" s="27">
        <v>0.67539970807621175</v>
      </c>
      <c r="E27" s="27">
        <v>1.2104672488205936</v>
      </c>
      <c r="F27" s="27">
        <v>1.048913005600701</v>
      </c>
      <c r="G27" s="27">
        <v>0.97879237436816535</v>
      </c>
      <c r="H27" s="27">
        <v>0.65933718678543918</v>
      </c>
      <c r="I27" s="27">
        <v>0.74736897334271724</v>
      </c>
      <c r="J27" s="39">
        <v>0.95269883581032744</v>
      </c>
      <c r="N27" s="35"/>
      <c r="O27" s="88"/>
      <c r="P27" s="43" t="s">
        <v>24</v>
      </c>
      <c r="Q27" s="29">
        <v>2257.6961407370486</v>
      </c>
      <c r="R27" s="29">
        <v>4614.5202871805604</v>
      </c>
      <c r="S27" s="29">
        <v>3955.0746487197825</v>
      </c>
      <c r="T27" s="29">
        <v>3213.0482198339737</v>
      </c>
      <c r="U27" s="29">
        <v>1922.1388561608385</v>
      </c>
      <c r="V27" s="29">
        <v>2155.3322408178256</v>
      </c>
      <c r="W27" s="40">
        <v>3098.8378924090975</v>
      </c>
    </row>
    <row r="28" spans="1:23" x14ac:dyDescent="0.25">
      <c r="A28" s="35"/>
      <c r="B28" s="37" t="s">
        <v>20</v>
      </c>
      <c r="C28" s="42" t="s">
        <v>23</v>
      </c>
      <c r="D28" s="21">
        <v>8.9428177063854317</v>
      </c>
      <c r="E28" s="21">
        <v>11.414252042352594</v>
      </c>
      <c r="F28" s="21">
        <v>8.9372270348918423</v>
      </c>
      <c r="G28" s="21">
        <v>8.6240918833015456</v>
      </c>
      <c r="H28" s="21">
        <v>9.4597779964953368</v>
      </c>
      <c r="I28" s="21">
        <v>10.335295602775901</v>
      </c>
      <c r="J28" s="22">
        <v>13.452092307023586</v>
      </c>
      <c r="N28" s="35"/>
      <c r="O28" s="37" t="s">
        <v>20</v>
      </c>
      <c r="P28" s="42" t="s">
        <v>23</v>
      </c>
      <c r="Q28" s="29">
        <v>519357</v>
      </c>
      <c r="R28" s="29">
        <v>739954</v>
      </c>
      <c r="S28" s="29">
        <v>579050</v>
      </c>
      <c r="T28" s="29">
        <v>551021</v>
      </c>
      <c r="U28" s="29">
        <v>608399</v>
      </c>
      <c r="V28" s="29">
        <v>672176</v>
      </c>
      <c r="W28" s="33">
        <v>1101746</v>
      </c>
    </row>
    <row r="29" spans="1:23" x14ac:dyDescent="0.25">
      <c r="A29" s="35"/>
      <c r="B29" s="37"/>
      <c r="C29" s="43" t="s">
        <v>24</v>
      </c>
      <c r="D29" s="21">
        <v>0.18490630890312959</v>
      </c>
      <c r="E29" s="21">
        <v>0.22221780372016808</v>
      </c>
      <c r="F29" s="21">
        <v>0.36755829074195351</v>
      </c>
      <c r="G29" s="21">
        <v>0.21305483807088246</v>
      </c>
      <c r="H29" s="21">
        <v>0.1590371573485144</v>
      </c>
      <c r="I29" s="21">
        <v>0.17529728292548641</v>
      </c>
      <c r="J29" s="22">
        <v>0.23473502389763751</v>
      </c>
      <c r="N29" s="35"/>
      <c r="O29" s="37"/>
      <c r="P29" s="43" t="s">
        <v>24</v>
      </c>
      <c r="Q29" s="29">
        <v>11358.5400932102</v>
      </c>
      <c r="R29" s="29">
        <v>16323.039918046277</v>
      </c>
      <c r="S29" s="29">
        <v>31322.772493663895</v>
      </c>
      <c r="T29" s="29">
        <v>17084.589316590733</v>
      </c>
      <c r="U29" s="29">
        <v>12202.382674738672</v>
      </c>
      <c r="V29" s="29">
        <v>13094.08357279978</v>
      </c>
      <c r="W29" s="33">
        <v>26668.511337888936</v>
      </c>
    </row>
    <row r="30" spans="1:23" x14ac:dyDescent="0.25">
      <c r="A30" s="49"/>
      <c r="B30" s="50"/>
      <c r="C30" s="50"/>
      <c r="D30" s="51"/>
      <c r="E30" s="51"/>
      <c r="F30" s="51"/>
      <c r="G30" s="51"/>
      <c r="H30" s="51"/>
      <c r="I30" s="51"/>
      <c r="J30" s="89"/>
      <c r="N30" s="49"/>
      <c r="O30" s="50"/>
      <c r="P30" s="50"/>
      <c r="Q30" s="51"/>
      <c r="R30" s="51"/>
      <c r="S30" s="51"/>
      <c r="T30" s="51"/>
      <c r="U30" s="51"/>
      <c r="V30" s="51"/>
      <c r="W30" s="89"/>
    </row>
    <row r="31" spans="1:23" x14ac:dyDescent="0.25">
      <c r="A31" s="174" t="s">
        <v>8</v>
      </c>
      <c r="B31" s="174"/>
      <c r="C31" s="174"/>
      <c r="N31" s="174" t="s">
        <v>8</v>
      </c>
      <c r="O31" s="174"/>
      <c r="P31" s="174"/>
    </row>
    <row r="32" spans="1:23" ht="57" customHeight="1" x14ac:dyDescent="0.25">
      <c r="A32" s="172" t="s">
        <v>15</v>
      </c>
      <c r="B32" s="172"/>
      <c r="C32" s="172"/>
      <c r="D32" s="172"/>
      <c r="E32" s="172"/>
      <c r="F32" s="172"/>
      <c r="G32" s="172"/>
      <c r="H32" s="172"/>
      <c r="I32" s="172"/>
      <c r="J32" s="172"/>
      <c r="N32" s="172" t="s">
        <v>15</v>
      </c>
      <c r="O32" s="172"/>
      <c r="P32" s="172"/>
      <c r="Q32" s="172"/>
      <c r="R32" s="172"/>
      <c r="S32" s="172"/>
      <c r="T32" s="172"/>
      <c r="U32" s="172"/>
      <c r="V32" s="172"/>
      <c r="W32" s="172"/>
    </row>
    <row r="33" spans="1:23" ht="52.5" customHeight="1" x14ac:dyDescent="0.25">
      <c r="A33" s="172" t="s">
        <v>16</v>
      </c>
      <c r="B33" s="172"/>
      <c r="C33" s="172"/>
      <c r="D33" s="172"/>
      <c r="E33" s="172"/>
      <c r="F33" s="172"/>
      <c r="G33" s="172"/>
      <c r="H33" s="172"/>
      <c r="I33" s="172"/>
      <c r="J33" s="172"/>
      <c r="N33" s="172" t="s">
        <v>16</v>
      </c>
      <c r="O33" s="172"/>
      <c r="P33" s="172"/>
      <c r="Q33" s="172"/>
      <c r="R33" s="172"/>
      <c r="S33" s="172"/>
      <c r="T33" s="172"/>
      <c r="U33" s="172"/>
      <c r="V33" s="172"/>
      <c r="W33" s="172"/>
    </row>
    <row r="34" spans="1:23" ht="17.25" customHeight="1" x14ac:dyDescent="0.25">
      <c r="A34" s="172" t="s">
        <v>70</v>
      </c>
      <c r="B34" s="172"/>
      <c r="C34" s="172"/>
      <c r="D34" s="172"/>
      <c r="E34" s="172"/>
      <c r="F34" s="172"/>
      <c r="G34" s="172"/>
      <c r="H34" s="172"/>
      <c r="I34" s="172"/>
      <c r="J34" s="172"/>
      <c r="N34" s="172" t="s">
        <v>70</v>
      </c>
      <c r="O34" s="172"/>
      <c r="P34" s="172"/>
      <c r="Q34" s="172"/>
      <c r="R34" s="172"/>
      <c r="S34" s="172"/>
      <c r="T34" s="172"/>
      <c r="U34" s="172"/>
      <c r="V34" s="172"/>
      <c r="W34" s="172"/>
    </row>
    <row r="35" spans="1:23" ht="17.25" customHeight="1" x14ac:dyDescent="0.25">
      <c r="A35" s="172" t="s">
        <v>376</v>
      </c>
      <c r="B35" s="172"/>
      <c r="C35" s="172"/>
      <c r="D35" s="172"/>
      <c r="E35" s="172"/>
      <c r="F35" s="172"/>
      <c r="G35" s="172"/>
      <c r="H35" s="172"/>
      <c r="I35" s="172"/>
      <c r="J35" s="172"/>
      <c r="N35" s="172" t="s">
        <v>376</v>
      </c>
      <c r="O35" s="172"/>
      <c r="P35" s="172"/>
      <c r="Q35" s="172"/>
      <c r="R35" s="172"/>
      <c r="S35" s="172"/>
      <c r="T35" s="172"/>
      <c r="U35" s="172"/>
      <c r="V35" s="172"/>
      <c r="W35" s="172"/>
    </row>
    <row r="36" spans="1:23" x14ac:dyDescent="0.25">
      <c r="A36" s="172" t="s">
        <v>11</v>
      </c>
      <c r="B36" s="172"/>
      <c r="C36" s="172"/>
      <c r="D36" s="172"/>
      <c r="E36" s="172"/>
      <c r="F36" s="172"/>
      <c r="G36" s="172"/>
      <c r="H36" s="172"/>
      <c r="I36" s="172"/>
      <c r="J36" s="172"/>
      <c r="N36" s="172" t="s">
        <v>11</v>
      </c>
      <c r="O36" s="172"/>
      <c r="P36" s="172"/>
      <c r="Q36" s="172"/>
      <c r="R36" s="172"/>
      <c r="S36" s="172"/>
      <c r="T36" s="172"/>
      <c r="U36" s="172"/>
      <c r="V36" s="172"/>
      <c r="W36" s="172"/>
    </row>
  </sheetData>
  <mergeCells count="14">
    <mergeCell ref="A8:A9"/>
    <mergeCell ref="N8:N9"/>
    <mergeCell ref="A31:C31"/>
    <mergeCell ref="N31:P31"/>
    <mergeCell ref="A32:J32"/>
    <mergeCell ref="N32:W32"/>
    <mergeCell ref="A33:J33"/>
    <mergeCell ref="N33:W33"/>
    <mergeCell ref="A34:J34"/>
    <mergeCell ref="N34:W34"/>
    <mergeCell ref="A36:J36"/>
    <mergeCell ref="N36:W36"/>
    <mergeCell ref="A35:J35"/>
    <mergeCell ref="N35:W35"/>
  </mergeCells>
  <hyperlinks>
    <hyperlink ref="A1" location="Indice!A1" display="Indice" xr:uid="{C6CD4BAD-3891-471D-95DC-AFA6CF307511}"/>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493F1-ADBE-49A0-8A16-DEB9EA9C7937}">
  <dimension ref="A1:S38"/>
  <sheetViews>
    <sheetView workbookViewId="0"/>
  </sheetViews>
  <sheetFormatPr baseColWidth="10" defaultRowHeight="15" x14ac:dyDescent="0.25"/>
  <sheetData>
    <row r="1" spans="1:19" x14ac:dyDescent="0.25">
      <c r="A1" s="166" t="s">
        <v>278</v>
      </c>
    </row>
    <row r="3" spans="1:19" x14ac:dyDescent="0.25">
      <c r="A3" s="18" t="s">
        <v>417</v>
      </c>
      <c r="L3" s="18" t="s">
        <v>418</v>
      </c>
    </row>
    <row r="4" spans="1:19" x14ac:dyDescent="0.25">
      <c r="A4" s="17" t="s">
        <v>14</v>
      </c>
      <c r="L4" s="7" t="s">
        <v>17</v>
      </c>
    </row>
    <row r="6" spans="1:19" x14ac:dyDescent="0.25">
      <c r="A6" s="1"/>
      <c r="B6" s="2"/>
      <c r="C6" s="2"/>
      <c r="D6" s="53">
        <v>2011</v>
      </c>
      <c r="E6" s="53">
        <v>2013</v>
      </c>
      <c r="F6" s="53">
        <v>2015</v>
      </c>
      <c r="G6" s="53">
        <v>2017</v>
      </c>
      <c r="H6" s="54">
        <v>2020</v>
      </c>
      <c r="L6" s="1"/>
      <c r="M6" s="2"/>
      <c r="N6" s="2"/>
      <c r="O6" s="53">
        <v>2011</v>
      </c>
      <c r="P6" s="53">
        <v>2013</v>
      </c>
      <c r="Q6" s="53">
        <v>2015</v>
      </c>
      <c r="R6" s="53">
        <v>2017</v>
      </c>
      <c r="S6" s="54">
        <v>2020</v>
      </c>
    </row>
    <row r="7" spans="1:19" x14ac:dyDescent="0.25">
      <c r="A7" s="8"/>
      <c r="B7" s="6"/>
      <c r="C7" s="6"/>
      <c r="D7" s="6"/>
      <c r="E7" s="6"/>
      <c r="F7" s="7"/>
      <c r="G7" s="7"/>
      <c r="H7" s="34"/>
      <c r="L7" s="8"/>
      <c r="M7" s="6"/>
      <c r="N7" s="6"/>
      <c r="O7" s="6"/>
      <c r="P7" s="6"/>
      <c r="Q7" s="7"/>
      <c r="R7" s="7"/>
      <c r="S7" s="34"/>
    </row>
    <row r="8" spans="1:19" x14ac:dyDescent="0.25">
      <c r="A8" s="173"/>
      <c r="B8" s="86" t="s">
        <v>59</v>
      </c>
      <c r="C8" s="42" t="s">
        <v>23</v>
      </c>
      <c r="D8" s="27">
        <v>1.3212901183429686</v>
      </c>
      <c r="E8" s="27">
        <v>1.4691066475026056</v>
      </c>
      <c r="F8" s="27">
        <v>1.5809249994662644</v>
      </c>
      <c r="G8" s="27">
        <v>1.4533847929641601</v>
      </c>
      <c r="H8" s="39">
        <v>2.5079613102474245</v>
      </c>
      <c r="L8" s="173"/>
      <c r="M8" s="86" t="s">
        <v>59</v>
      </c>
      <c r="N8" s="42" t="s">
        <v>23</v>
      </c>
      <c r="O8" s="29">
        <v>10351</v>
      </c>
      <c r="P8" s="29">
        <v>11826</v>
      </c>
      <c r="Q8" s="29">
        <v>13329</v>
      </c>
      <c r="R8" s="29">
        <v>12604</v>
      </c>
      <c r="S8" s="40">
        <v>23209</v>
      </c>
    </row>
    <row r="9" spans="1:19" x14ac:dyDescent="0.25">
      <c r="A9" s="173"/>
      <c r="B9" s="86"/>
      <c r="C9" s="43" t="s">
        <v>24</v>
      </c>
      <c r="D9" s="27">
        <v>0.16364712126047026</v>
      </c>
      <c r="E9" s="27">
        <v>0.17105786431550896</v>
      </c>
      <c r="F9" s="27">
        <v>0.16013926435985579</v>
      </c>
      <c r="G9" s="27">
        <v>0.15417706889590965</v>
      </c>
      <c r="H9" s="39">
        <v>0.23915954066252629</v>
      </c>
      <c r="L9" s="173"/>
      <c r="M9" s="86"/>
      <c r="N9" s="43" t="s">
        <v>24</v>
      </c>
      <c r="O9" s="29">
        <v>1268.5125071542154</v>
      </c>
      <c r="P9" s="29">
        <v>1425.4178513031309</v>
      </c>
      <c r="Q9" s="29">
        <v>1389.9162833991284</v>
      </c>
      <c r="R9" s="29">
        <v>1368.8472080857096</v>
      </c>
      <c r="S9" s="40">
        <v>2277.9715475397716</v>
      </c>
    </row>
    <row r="10" spans="1:19" x14ac:dyDescent="0.25">
      <c r="A10" s="35"/>
      <c r="B10" s="86" t="s">
        <v>60</v>
      </c>
      <c r="C10" s="42" t="s">
        <v>23</v>
      </c>
      <c r="D10" s="27">
        <v>1.6723173135993377</v>
      </c>
      <c r="E10" s="27">
        <v>1.045028699035224</v>
      </c>
      <c r="F10" s="27">
        <v>1.1461508363966593</v>
      </c>
      <c r="G10" s="27">
        <v>1.2723284763632392</v>
      </c>
      <c r="H10" s="39">
        <v>1.867446764929044</v>
      </c>
      <c r="L10" s="35"/>
      <c r="M10" s="86" t="s">
        <v>60</v>
      </c>
      <c r="N10" s="42" t="s">
        <v>23</v>
      </c>
      <c r="O10" s="29">
        <v>13012</v>
      </c>
      <c r="P10" s="29">
        <v>8386</v>
      </c>
      <c r="Q10" s="29">
        <v>9491</v>
      </c>
      <c r="R10" s="29">
        <v>10598</v>
      </c>
      <c r="S10" s="40">
        <v>19419</v>
      </c>
    </row>
    <row r="11" spans="1:19" x14ac:dyDescent="0.25">
      <c r="A11" s="35"/>
      <c r="B11" s="86"/>
      <c r="C11" s="43" t="s">
        <v>24</v>
      </c>
      <c r="D11" s="27">
        <v>0.33001834298970056</v>
      </c>
      <c r="E11" s="27">
        <v>0.1347210922545633</v>
      </c>
      <c r="F11" s="27">
        <v>0.11496686969358785</v>
      </c>
      <c r="G11" s="27">
        <v>0.13329475464986351</v>
      </c>
      <c r="H11" s="39">
        <v>0.17726604995000028</v>
      </c>
      <c r="L11" s="35"/>
      <c r="M11" s="86"/>
      <c r="N11" s="43" t="s">
        <v>24</v>
      </c>
      <c r="O11" s="29">
        <v>2731.2562913595962</v>
      </c>
      <c r="P11" s="29">
        <v>1076.5651916280945</v>
      </c>
      <c r="Q11" s="29">
        <v>958.45164875861735</v>
      </c>
      <c r="R11" s="29">
        <v>1128.3342249011303</v>
      </c>
      <c r="S11" s="40">
        <v>1899.1013142486095</v>
      </c>
    </row>
    <row r="12" spans="1:19" x14ac:dyDescent="0.25">
      <c r="A12" s="35"/>
      <c r="B12" s="86" t="s">
        <v>61</v>
      </c>
      <c r="C12" s="42" t="s">
        <v>23</v>
      </c>
      <c r="D12" s="27">
        <v>1.443117047651874</v>
      </c>
      <c r="E12" s="27">
        <v>1.2319525470130039</v>
      </c>
      <c r="F12" s="27">
        <v>0.86818502931304065</v>
      </c>
      <c r="G12" s="27">
        <v>1.141550893110292</v>
      </c>
      <c r="H12" s="39">
        <v>1.4249419045305605</v>
      </c>
      <c r="L12" s="35"/>
      <c r="M12" s="86" t="s">
        <v>61</v>
      </c>
      <c r="N12" s="42" t="s">
        <v>23</v>
      </c>
      <c r="O12" s="29">
        <v>10844</v>
      </c>
      <c r="P12" s="29">
        <v>9072</v>
      </c>
      <c r="Q12" s="29">
        <v>6624</v>
      </c>
      <c r="R12" s="29">
        <v>9663</v>
      </c>
      <c r="S12" s="40">
        <v>13668</v>
      </c>
    </row>
    <row r="13" spans="1:19" x14ac:dyDescent="0.25">
      <c r="A13" s="35"/>
      <c r="B13" s="86"/>
      <c r="C13" s="43" t="s">
        <v>24</v>
      </c>
      <c r="D13" s="27">
        <v>0.29554876869285568</v>
      </c>
      <c r="E13" s="27">
        <v>0.22997157132049079</v>
      </c>
      <c r="F13" s="27">
        <v>0.10331622488843363</v>
      </c>
      <c r="G13" s="27">
        <v>0.16721016532526045</v>
      </c>
      <c r="H13" s="39">
        <v>0.15219487076329047</v>
      </c>
      <c r="L13" s="35"/>
      <c r="M13" s="86"/>
      <c r="N13" s="43" t="s">
        <v>24</v>
      </c>
      <c r="O13" s="29">
        <v>2394.8388815073599</v>
      </c>
      <c r="P13" s="29">
        <v>1728.8319631817667</v>
      </c>
      <c r="Q13" s="29">
        <v>787.22538085225085</v>
      </c>
      <c r="R13" s="29">
        <v>1425.5565500669595</v>
      </c>
      <c r="S13" s="40">
        <v>1487.408758197312</v>
      </c>
    </row>
    <row r="14" spans="1:19" x14ac:dyDescent="0.25">
      <c r="A14" s="35"/>
      <c r="B14" s="86" t="s">
        <v>62</v>
      </c>
      <c r="C14" s="42" t="s">
        <v>23</v>
      </c>
      <c r="D14" s="27">
        <v>0.86141783810726591</v>
      </c>
      <c r="E14" s="27">
        <v>0.87942099475671198</v>
      </c>
      <c r="F14" s="27">
        <v>0.95752143126121392</v>
      </c>
      <c r="G14" s="27">
        <v>1.1637929096171804</v>
      </c>
      <c r="H14" s="39">
        <v>1.8159433316756224</v>
      </c>
      <c r="L14" s="35"/>
      <c r="M14" s="86" t="s">
        <v>62</v>
      </c>
      <c r="N14" s="42" t="s">
        <v>23</v>
      </c>
      <c r="O14" s="29">
        <v>5634</v>
      </c>
      <c r="P14" s="29">
        <v>6350</v>
      </c>
      <c r="Q14" s="29">
        <v>6484</v>
      </c>
      <c r="R14" s="29">
        <v>7764</v>
      </c>
      <c r="S14" s="40">
        <v>15738</v>
      </c>
    </row>
    <row r="15" spans="1:19" x14ac:dyDescent="0.25">
      <c r="A15" s="35"/>
      <c r="B15" s="86"/>
      <c r="C15" s="43" t="s">
        <v>24</v>
      </c>
      <c r="D15" s="27">
        <v>0.14278789100980616</v>
      </c>
      <c r="E15" s="27">
        <v>0.11798106621560046</v>
      </c>
      <c r="F15" s="27">
        <v>0.11817338495070986</v>
      </c>
      <c r="G15" s="27">
        <v>0.1522726285421501</v>
      </c>
      <c r="H15" s="39">
        <v>0.19060335056982089</v>
      </c>
      <c r="L15" s="35"/>
      <c r="M15" s="86"/>
      <c r="N15" s="43" t="s">
        <v>24</v>
      </c>
      <c r="O15" s="29">
        <v>925.83452124630196</v>
      </c>
      <c r="P15" s="29">
        <v>836.72673248561216</v>
      </c>
      <c r="Q15" s="29">
        <v>811.98797649730352</v>
      </c>
      <c r="R15" s="29">
        <v>1037.6954754855662</v>
      </c>
      <c r="S15" s="40">
        <v>1683.7745830098625</v>
      </c>
    </row>
    <row r="16" spans="1:19" x14ac:dyDescent="0.25">
      <c r="A16" s="35"/>
      <c r="B16" s="86" t="s">
        <v>63</v>
      </c>
      <c r="C16" s="42" t="s">
        <v>23</v>
      </c>
      <c r="D16" s="27">
        <v>1.6555813617936319</v>
      </c>
      <c r="E16" s="27">
        <v>1.3052824310925715</v>
      </c>
      <c r="F16" s="27">
        <v>0.95592018000752765</v>
      </c>
      <c r="G16" s="27">
        <v>1.0981793470750714</v>
      </c>
      <c r="H16" s="39">
        <v>1.8416440606400637</v>
      </c>
      <c r="L16" s="35"/>
      <c r="M16" s="86" t="s">
        <v>63</v>
      </c>
      <c r="N16" s="42" t="s">
        <v>23</v>
      </c>
      <c r="O16" s="29">
        <v>10671</v>
      </c>
      <c r="P16" s="29">
        <v>8070</v>
      </c>
      <c r="Q16" s="29">
        <v>5816</v>
      </c>
      <c r="R16" s="29">
        <v>6755</v>
      </c>
      <c r="S16" s="40">
        <v>15920</v>
      </c>
    </row>
    <row r="17" spans="1:19" x14ac:dyDescent="0.25">
      <c r="A17" s="35"/>
      <c r="B17" s="86"/>
      <c r="C17" s="43" t="s">
        <v>24</v>
      </c>
      <c r="D17" s="27">
        <v>0.88048897628448308</v>
      </c>
      <c r="E17" s="27">
        <v>0.35623456884034099</v>
      </c>
      <c r="F17" s="27">
        <v>0.12606710209641961</v>
      </c>
      <c r="G17" s="27">
        <v>0.16122756209011124</v>
      </c>
      <c r="H17" s="39">
        <v>0.22481826562881202</v>
      </c>
      <c r="L17" s="35"/>
      <c r="M17" s="86"/>
      <c r="N17" s="43" t="s">
        <v>24</v>
      </c>
      <c r="O17" s="29">
        <v>5876.6413702030977</v>
      </c>
      <c r="P17" s="29">
        <v>2234.2787964724507</v>
      </c>
      <c r="Q17" s="29">
        <v>771.07924568972248</v>
      </c>
      <c r="R17" s="29">
        <v>994.30688607155719</v>
      </c>
      <c r="S17" s="40">
        <v>1967.7238636819006</v>
      </c>
    </row>
    <row r="18" spans="1:19" x14ac:dyDescent="0.25">
      <c r="A18" s="35"/>
      <c r="B18" s="86" t="s">
        <v>64</v>
      </c>
      <c r="C18" s="42" t="s">
        <v>23</v>
      </c>
      <c r="D18" s="27">
        <v>0.51228661052212399</v>
      </c>
      <c r="E18" s="27">
        <v>0.70919474080304568</v>
      </c>
      <c r="F18" s="27">
        <v>0.99314089739925704</v>
      </c>
      <c r="G18" s="27">
        <v>0.74879489430506307</v>
      </c>
      <c r="H18" s="39">
        <v>1.2486257024187637</v>
      </c>
      <c r="L18" s="35"/>
      <c r="M18" s="86" t="s">
        <v>64</v>
      </c>
      <c r="N18" s="42" t="s">
        <v>23</v>
      </c>
      <c r="O18" s="29">
        <v>3036</v>
      </c>
      <c r="P18" s="29">
        <v>4005</v>
      </c>
      <c r="Q18" s="29">
        <v>5560</v>
      </c>
      <c r="R18" s="29">
        <v>4205</v>
      </c>
      <c r="S18" s="40">
        <v>8177</v>
      </c>
    </row>
    <row r="19" spans="1:19" x14ac:dyDescent="0.25">
      <c r="A19" s="35"/>
      <c r="B19" s="86"/>
      <c r="C19" s="43" t="s">
        <v>24</v>
      </c>
      <c r="D19" s="27">
        <v>0.12113577370515241</v>
      </c>
      <c r="E19" s="27">
        <v>0.11765279591620724</v>
      </c>
      <c r="F19" s="27">
        <v>0.12647383660678505</v>
      </c>
      <c r="G19" s="27">
        <v>0.11453821093210032</v>
      </c>
      <c r="H19" s="39">
        <v>0.20513226016376768</v>
      </c>
      <c r="L19" s="35"/>
      <c r="M19" s="86"/>
      <c r="N19" s="43" t="s">
        <v>24</v>
      </c>
      <c r="O19" s="29">
        <v>710.86761783373288</v>
      </c>
      <c r="P19" s="29">
        <v>654.54371885184162</v>
      </c>
      <c r="Q19" s="29">
        <v>711.88364139860471</v>
      </c>
      <c r="R19" s="29">
        <v>646.86007791536042</v>
      </c>
      <c r="S19" s="40">
        <v>1266.6907591868996</v>
      </c>
    </row>
    <row r="20" spans="1:19" x14ac:dyDescent="0.25">
      <c r="A20" s="35"/>
      <c r="B20" s="86" t="s">
        <v>65</v>
      </c>
      <c r="C20" s="42" t="s">
        <v>23</v>
      </c>
      <c r="D20" s="27">
        <v>0.87746238784373465</v>
      </c>
      <c r="E20" s="27">
        <v>0.95117769154408438</v>
      </c>
      <c r="F20" s="27">
        <v>1.089342062851711</v>
      </c>
      <c r="G20" s="27">
        <v>1.1629584929422259</v>
      </c>
      <c r="H20" s="39">
        <v>1.474149941823012</v>
      </c>
      <c r="L20" s="35"/>
      <c r="M20" s="86" t="s">
        <v>65</v>
      </c>
      <c r="N20" s="42" t="s">
        <v>23</v>
      </c>
      <c r="O20" s="29">
        <v>4257</v>
      </c>
      <c r="P20" s="29">
        <v>4743</v>
      </c>
      <c r="Q20" s="29">
        <v>5306</v>
      </c>
      <c r="R20" s="29">
        <v>5319</v>
      </c>
      <c r="S20" s="40">
        <v>8856</v>
      </c>
    </row>
    <row r="21" spans="1:19" x14ac:dyDescent="0.25">
      <c r="A21" s="35"/>
      <c r="B21" s="86"/>
      <c r="C21" s="43" t="s">
        <v>24</v>
      </c>
      <c r="D21" s="27">
        <v>0.17953277694658754</v>
      </c>
      <c r="E21" s="27">
        <v>0.16570367595092117</v>
      </c>
      <c r="F21" s="27">
        <v>0.18038193131340238</v>
      </c>
      <c r="G21" s="27">
        <v>0.21224726297920041</v>
      </c>
      <c r="H21" s="39">
        <v>0.19704298120509414</v>
      </c>
      <c r="L21" s="35"/>
      <c r="M21" s="86"/>
      <c r="N21" s="43" t="s">
        <v>24</v>
      </c>
      <c r="O21" s="29">
        <v>859.96453748032127</v>
      </c>
      <c r="P21" s="29">
        <v>824.21082063191125</v>
      </c>
      <c r="Q21" s="29">
        <v>889.49104163310233</v>
      </c>
      <c r="R21" s="29">
        <v>981.67988592526876</v>
      </c>
      <c r="S21" s="40">
        <v>1194.4933882651319</v>
      </c>
    </row>
    <row r="22" spans="1:19" x14ac:dyDescent="0.25">
      <c r="A22" s="35"/>
      <c r="B22" s="88" t="s">
        <v>66</v>
      </c>
      <c r="C22" s="42" t="s">
        <v>23</v>
      </c>
      <c r="D22" s="27">
        <v>1.2396748137225477</v>
      </c>
      <c r="E22" s="27">
        <v>1.2784758633158559</v>
      </c>
      <c r="F22" s="27">
        <v>0.54510558447828494</v>
      </c>
      <c r="G22" s="27">
        <v>1.0176275007627034</v>
      </c>
      <c r="H22" s="39">
        <v>2.1862828318109635</v>
      </c>
      <c r="L22" s="35"/>
      <c r="M22" s="88" t="s">
        <v>66</v>
      </c>
      <c r="N22" s="42" t="s">
        <v>23</v>
      </c>
      <c r="O22" s="29">
        <v>5700</v>
      </c>
      <c r="P22" s="29">
        <v>5657</v>
      </c>
      <c r="Q22" s="29">
        <v>2292</v>
      </c>
      <c r="R22" s="29">
        <v>3936</v>
      </c>
      <c r="S22" s="40">
        <v>10766</v>
      </c>
    </row>
    <row r="23" spans="1:19" x14ac:dyDescent="0.25">
      <c r="A23" s="35"/>
      <c r="B23" s="88"/>
      <c r="C23" s="43" t="s">
        <v>24</v>
      </c>
      <c r="D23" s="27">
        <v>0.38414044509436357</v>
      </c>
      <c r="E23" s="27">
        <v>0.34767668188146778</v>
      </c>
      <c r="F23" s="27">
        <v>9.4355510833579959E-2</v>
      </c>
      <c r="G23" s="27">
        <v>0.19678760588735553</v>
      </c>
      <c r="H23" s="39">
        <v>0.45864785738522656</v>
      </c>
      <c r="L23" s="35"/>
      <c r="M23" s="88"/>
      <c r="N23" s="43" t="s">
        <v>24</v>
      </c>
      <c r="O23" s="29">
        <v>1814.2127554547492</v>
      </c>
      <c r="P23" s="29">
        <v>1546.1376985340873</v>
      </c>
      <c r="Q23" s="29">
        <v>394.10037480368027</v>
      </c>
      <c r="R23" s="29">
        <v>763.36030091859311</v>
      </c>
      <c r="S23" s="40">
        <v>2314.5265883707716</v>
      </c>
    </row>
    <row r="24" spans="1:19" x14ac:dyDescent="0.25">
      <c r="A24" s="35"/>
      <c r="B24" s="88" t="s">
        <v>67</v>
      </c>
      <c r="C24" s="42" t="s">
        <v>23</v>
      </c>
      <c r="D24" s="27">
        <v>0.52250612330477375</v>
      </c>
      <c r="E24" s="27">
        <v>0.79135256501051809</v>
      </c>
      <c r="F24" s="27">
        <v>0.68716464961620261</v>
      </c>
      <c r="G24" s="27">
        <v>1.1094321844495643</v>
      </c>
      <c r="H24" s="39">
        <v>1.0354375328253278</v>
      </c>
      <c r="L24" s="35"/>
      <c r="M24" s="88" t="s">
        <v>67</v>
      </c>
      <c r="N24" s="42" t="s">
        <v>23</v>
      </c>
      <c r="O24" s="29">
        <v>2193</v>
      </c>
      <c r="P24" s="29">
        <v>3017</v>
      </c>
      <c r="Q24" s="29">
        <v>2546</v>
      </c>
      <c r="R24" s="29">
        <v>3862</v>
      </c>
      <c r="S24" s="40">
        <v>4495</v>
      </c>
    </row>
    <row r="25" spans="1:19" x14ac:dyDescent="0.25">
      <c r="A25" s="35"/>
      <c r="B25" s="88"/>
      <c r="C25" s="43" t="s">
        <v>24</v>
      </c>
      <c r="D25" s="27">
        <v>0.1248035927316415</v>
      </c>
      <c r="E25" s="27">
        <v>0.1768472645734134</v>
      </c>
      <c r="F25" s="27">
        <v>0.13299726542385373</v>
      </c>
      <c r="G25" s="27">
        <v>0.34263104958189045</v>
      </c>
      <c r="H25" s="39">
        <v>0.17719414061557923</v>
      </c>
      <c r="L25" s="35"/>
      <c r="M25" s="88"/>
      <c r="N25" s="43" t="s">
        <v>24</v>
      </c>
      <c r="O25" s="29">
        <v>509.02418389211118</v>
      </c>
      <c r="P25" s="29">
        <v>672.9007462109173</v>
      </c>
      <c r="Q25" s="29">
        <v>493.79810513022551</v>
      </c>
      <c r="R25" s="29">
        <v>1227.1710451579584</v>
      </c>
      <c r="S25" s="40">
        <v>760.81586179389728</v>
      </c>
    </row>
    <row r="26" spans="1:19" x14ac:dyDescent="0.25">
      <c r="A26" s="35"/>
      <c r="B26" s="88" t="s">
        <v>68</v>
      </c>
      <c r="C26" s="42" t="s">
        <v>23</v>
      </c>
      <c r="D26" s="27">
        <v>1.0669001328341987</v>
      </c>
      <c r="E26" s="27">
        <v>0.86921260226858854</v>
      </c>
      <c r="F26" s="27">
        <v>0.82121123000701313</v>
      </c>
      <c r="G26" s="27">
        <v>1.7679429109310765</v>
      </c>
      <c r="H26" s="39">
        <v>0.76206401337712371</v>
      </c>
      <c r="L26" s="35"/>
      <c r="M26" s="88" t="s">
        <v>68</v>
      </c>
      <c r="N26" s="42" t="s">
        <v>23</v>
      </c>
      <c r="O26" s="29">
        <v>3534</v>
      </c>
      <c r="P26" s="29">
        <v>2315</v>
      </c>
      <c r="Q26" s="29">
        <v>2178</v>
      </c>
      <c r="R26" s="29">
        <v>4395</v>
      </c>
      <c r="S26" s="40">
        <v>1905</v>
      </c>
    </row>
    <row r="27" spans="1:19" x14ac:dyDescent="0.25">
      <c r="A27" s="35"/>
      <c r="B27" s="88"/>
      <c r="C27" s="43" t="s">
        <v>24</v>
      </c>
      <c r="D27" s="27">
        <v>0.2574885157713826</v>
      </c>
      <c r="E27" s="27">
        <v>0.26310645061817278</v>
      </c>
      <c r="F27" s="27">
        <v>0.18363370260246098</v>
      </c>
      <c r="G27" s="27">
        <v>0.4463353326740761</v>
      </c>
      <c r="H27" s="39">
        <v>0.19184888696125313</v>
      </c>
      <c r="L27" s="35"/>
      <c r="M27" s="88"/>
      <c r="N27" s="43" t="s">
        <v>24</v>
      </c>
      <c r="O27" s="29">
        <v>898.0210582840823</v>
      </c>
      <c r="P27" s="29">
        <v>707.04336014937087</v>
      </c>
      <c r="Q27" s="29">
        <v>489.87307029474465</v>
      </c>
      <c r="R27" s="29">
        <v>1125.0615200276584</v>
      </c>
      <c r="S27" s="40">
        <v>476.06253090674284</v>
      </c>
    </row>
    <row r="28" spans="1:19" x14ac:dyDescent="0.25">
      <c r="A28" s="35"/>
      <c r="B28" s="37" t="s">
        <v>20</v>
      </c>
      <c r="C28" s="42" t="s">
        <v>23</v>
      </c>
      <c r="D28" s="21">
        <v>1.1734179611659536</v>
      </c>
      <c r="E28" s="21">
        <v>1.0866346219559424</v>
      </c>
      <c r="F28" s="21">
        <v>1.0239684452993638</v>
      </c>
      <c r="G28" s="21">
        <v>1.184957330149714</v>
      </c>
      <c r="H28" s="22">
        <v>1.7261582303481744</v>
      </c>
      <c r="L28" s="35"/>
      <c r="M28" s="37" t="s">
        <v>20</v>
      </c>
      <c r="N28" s="42" t="s">
        <v>23</v>
      </c>
      <c r="O28" s="29">
        <v>69232</v>
      </c>
      <c r="P28" s="29">
        <v>63441</v>
      </c>
      <c r="Q28" s="29">
        <v>59626</v>
      </c>
      <c r="R28" s="29">
        <v>69101</v>
      </c>
      <c r="S28" s="33">
        <v>122357</v>
      </c>
    </row>
    <row r="29" spans="1:19" x14ac:dyDescent="0.25">
      <c r="A29" s="35"/>
      <c r="B29" s="37"/>
      <c r="C29" s="43" t="s">
        <v>24</v>
      </c>
      <c r="D29" s="21">
        <v>0.1218462968135328</v>
      </c>
      <c r="E29" s="21">
        <v>6.9881686531310841E-2</v>
      </c>
      <c r="F29" s="21">
        <v>4.3608413042847183E-2</v>
      </c>
      <c r="G29" s="21">
        <v>6.3034212721573127E-2</v>
      </c>
      <c r="H29" s="22">
        <v>6.6953336347262041E-2</v>
      </c>
      <c r="L29" s="35"/>
      <c r="M29" s="37"/>
      <c r="N29" s="43" t="s">
        <v>24</v>
      </c>
      <c r="O29" s="29">
        <v>7813.0020962202925</v>
      </c>
      <c r="P29" s="29">
        <v>4194.3434629078229</v>
      </c>
      <c r="Q29" s="29">
        <v>2570.0474263656824</v>
      </c>
      <c r="R29" s="29">
        <v>3763.2318258349073</v>
      </c>
      <c r="S29" s="33">
        <v>4905.7867559235647</v>
      </c>
    </row>
    <row r="30" spans="1:19" x14ac:dyDescent="0.25">
      <c r="A30" s="49"/>
      <c r="B30" s="50"/>
      <c r="C30" s="50"/>
      <c r="D30" s="51"/>
      <c r="E30" s="51"/>
      <c r="F30" s="51"/>
      <c r="G30" s="51"/>
      <c r="H30" s="89"/>
      <c r="L30" s="49"/>
      <c r="M30" s="50"/>
      <c r="N30" s="50"/>
      <c r="O30" s="51"/>
      <c r="P30" s="51"/>
      <c r="Q30" s="51"/>
      <c r="R30" s="51"/>
      <c r="S30" s="89"/>
    </row>
    <row r="31" spans="1:19" x14ac:dyDescent="0.25">
      <c r="A31" s="174" t="s">
        <v>8</v>
      </c>
      <c r="B31" s="174"/>
      <c r="C31" s="174"/>
      <c r="L31" s="174" t="s">
        <v>8</v>
      </c>
      <c r="M31" s="174"/>
      <c r="N31" s="174"/>
    </row>
    <row r="32" spans="1:19" ht="70.5" customHeight="1" x14ac:dyDescent="0.25">
      <c r="A32" s="172" t="s">
        <v>15</v>
      </c>
      <c r="B32" s="172"/>
      <c r="C32" s="172"/>
      <c r="D32" s="172"/>
      <c r="E32" s="172"/>
      <c r="F32" s="172"/>
      <c r="G32" s="172"/>
      <c r="H32" s="172"/>
      <c r="L32" s="172" t="s">
        <v>15</v>
      </c>
      <c r="M32" s="172"/>
      <c r="N32" s="172"/>
      <c r="O32" s="172"/>
      <c r="P32" s="172"/>
      <c r="Q32" s="172"/>
      <c r="R32" s="172"/>
      <c r="S32" s="172"/>
    </row>
    <row r="33" spans="1:19" ht="80.25" customHeight="1" x14ac:dyDescent="0.25">
      <c r="A33" s="172" t="s">
        <v>16</v>
      </c>
      <c r="B33" s="172"/>
      <c r="C33" s="172"/>
      <c r="D33" s="172"/>
      <c r="E33" s="172"/>
      <c r="F33" s="172"/>
      <c r="G33" s="172"/>
      <c r="H33" s="172"/>
      <c r="L33" s="172" t="s">
        <v>16</v>
      </c>
      <c r="M33" s="172"/>
      <c r="N33" s="172"/>
      <c r="O33" s="172"/>
      <c r="P33" s="172"/>
      <c r="Q33" s="172"/>
      <c r="R33" s="172"/>
      <c r="S33" s="172"/>
    </row>
    <row r="34" spans="1:19" ht="30.75" customHeight="1" x14ac:dyDescent="0.25">
      <c r="A34" s="172" t="s">
        <v>70</v>
      </c>
      <c r="B34" s="172"/>
      <c r="C34" s="172"/>
      <c r="D34" s="172"/>
      <c r="E34" s="172"/>
      <c r="F34" s="172"/>
      <c r="G34" s="172"/>
      <c r="H34" s="172"/>
      <c r="L34" s="172" t="s">
        <v>70</v>
      </c>
      <c r="M34" s="172"/>
      <c r="N34" s="172"/>
      <c r="O34" s="172"/>
      <c r="P34" s="172"/>
      <c r="Q34" s="172"/>
      <c r="R34" s="172"/>
      <c r="S34" s="172"/>
    </row>
    <row r="35" spans="1:19" ht="27.75" customHeight="1" x14ac:dyDescent="0.25">
      <c r="A35" s="172" t="s">
        <v>252</v>
      </c>
      <c r="B35" s="172"/>
      <c r="C35" s="172"/>
      <c r="D35" s="172"/>
      <c r="E35" s="172"/>
      <c r="F35" s="172"/>
      <c r="G35" s="172"/>
      <c r="H35" s="172"/>
      <c r="L35" s="172" t="s">
        <v>252</v>
      </c>
      <c r="M35" s="172"/>
      <c r="N35" s="172"/>
      <c r="O35" s="172"/>
      <c r="P35" s="172"/>
      <c r="Q35" s="172"/>
      <c r="R35" s="172"/>
      <c r="S35" s="172"/>
    </row>
    <row r="36" spans="1:19" ht="37.5" customHeight="1" x14ac:dyDescent="0.25">
      <c r="A36" s="172" t="s">
        <v>226</v>
      </c>
      <c r="B36" s="172"/>
      <c r="C36" s="172"/>
      <c r="D36" s="172"/>
      <c r="E36" s="172"/>
      <c r="F36" s="172"/>
      <c r="G36" s="172"/>
      <c r="H36" s="172"/>
      <c r="L36" s="172" t="s">
        <v>226</v>
      </c>
      <c r="M36" s="172"/>
      <c r="N36" s="172"/>
      <c r="O36" s="172"/>
      <c r="P36" s="172"/>
      <c r="Q36" s="172"/>
      <c r="R36" s="172"/>
      <c r="S36" s="172"/>
    </row>
    <row r="37" spans="1:19" ht="37.5" customHeight="1" x14ac:dyDescent="0.25">
      <c r="A37" s="172" t="s">
        <v>251</v>
      </c>
      <c r="B37" s="172"/>
      <c r="C37" s="172"/>
      <c r="D37" s="172"/>
      <c r="E37" s="172"/>
      <c r="F37" s="172"/>
      <c r="G37" s="172"/>
      <c r="H37" s="172"/>
      <c r="L37" s="172" t="s">
        <v>251</v>
      </c>
      <c r="M37" s="172"/>
      <c r="N37" s="172"/>
      <c r="O37" s="172"/>
      <c r="P37" s="172"/>
      <c r="Q37" s="172"/>
      <c r="R37" s="172"/>
      <c r="S37" s="172"/>
    </row>
    <row r="38" spans="1:19" x14ac:dyDescent="0.25">
      <c r="A38" s="172" t="s">
        <v>11</v>
      </c>
      <c r="B38" s="172"/>
      <c r="C38" s="172"/>
      <c r="D38" s="172"/>
      <c r="E38" s="172"/>
      <c r="F38" s="172"/>
      <c r="G38" s="172"/>
      <c r="H38" s="172"/>
      <c r="L38" s="172" t="s">
        <v>11</v>
      </c>
      <c r="M38" s="172"/>
      <c r="N38" s="172"/>
      <c r="O38" s="172"/>
      <c r="P38" s="172"/>
      <c r="Q38" s="172"/>
      <c r="R38" s="172"/>
      <c r="S38" s="172"/>
    </row>
  </sheetData>
  <mergeCells count="18">
    <mergeCell ref="A33:H33"/>
    <mergeCell ref="L33:S33"/>
    <mergeCell ref="A34:H34"/>
    <mergeCell ref="L34:S34"/>
    <mergeCell ref="A38:H38"/>
    <mergeCell ref="L38:S38"/>
    <mergeCell ref="A35:H35"/>
    <mergeCell ref="L35:S35"/>
    <mergeCell ref="A36:H36"/>
    <mergeCell ref="L36:S36"/>
    <mergeCell ref="A37:H37"/>
    <mergeCell ref="L37:S37"/>
    <mergeCell ref="A8:A9"/>
    <mergeCell ref="L8:L9"/>
    <mergeCell ref="A31:C31"/>
    <mergeCell ref="L31:N31"/>
    <mergeCell ref="A32:H32"/>
    <mergeCell ref="L32:S32"/>
  </mergeCells>
  <hyperlinks>
    <hyperlink ref="A1" location="Indice!A1" display="Indice" xr:uid="{CEA6F7E3-01CC-419F-9182-67424437F1DC}"/>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FAB2B-5027-48FF-93D2-0EFD4F1AF55C}">
  <dimension ref="A1:S37"/>
  <sheetViews>
    <sheetView workbookViewId="0"/>
  </sheetViews>
  <sheetFormatPr baseColWidth="10" defaultRowHeight="15" x14ac:dyDescent="0.25"/>
  <cols>
    <col min="14" max="14" width="16.140625" customWidth="1"/>
  </cols>
  <sheetData>
    <row r="1" spans="1:19" x14ac:dyDescent="0.25">
      <c r="A1" s="166" t="s">
        <v>278</v>
      </c>
    </row>
    <row r="3" spans="1:19" x14ac:dyDescent="0.25">
      <c r="A3" s="18" t="s">
        <v>393</v>
      </c>
      <c r="L3" s="18" t="s">
        <v>394</v>
      </c>
    </row>
    <row r="4" spans="1:19" x14ac:dyDescent="0.25">
      <c r="A4" s="17" t="s">
        <v>14</v>
      </c>
      <c r="L4" s="7" t="s">
        <v>17</v>
      </c>
    </row>
    <row r="6" spans="1:19" x14ac:dyDescent="0.25">
      <c r="A6" s="1"/>
      <c r="B6" s="2"/>
      <c r="C6" s="2"/>
      <c r="D6" s="53">
        <v>2011</v>
      </c>
      <c r="E6" s="53">
        <v>2013</v>
      </c>
      <c r="F6" s="53">
        <v>2015</v>
      </c>
      <c r="G6" s="53">
        <v>2017</v>
      </c>
      <c r="H6" s="54">
        <v>2020</v>
      </c>
      <c r="L6" s="1"/>
      <c r="M6" s="2"/>
      <c r="N6" s="2"/>
      <c r="O6" s="53">
        <v>2011</v>
      </c>
      <c r="P6" s="53">
        <v>2013</v>
      </c>
      <c r="Q6" s="53">
        <v>2015</v>
      </c>
      <c r="R6" s="53">
        <v>2017</v>
      </c>
      <c r="S6" s="54">
        <v>2020</v>
      </c>
    </row>
    <row r="7" spans="1:19" x14ac:dyDescent="0.25">
      <c r="A7" s="8"/>
      <c r="B7" s="6"/>
      <c r="C7" s="6"/>
      <c r="D7" s="6"/>
      <c r="E7" s="6"/>
      <c r="F7" s="7"/>
      <c r="G7" s="7"/>
      <c r="H7" s="34"/>
      <c r="L7" s="8"/>
      <c r="M7" s="6"/>
      <c r="N7" s="6"/>
      <c r="O7" s="6"/>
      <c r="P7" s="6"/>
      <c r="Q7" s="7"/>
      <c r="R7" s="7"/>
      <c r="S7" s="34"/>
    </row>
    <row r="8" spans="1:19" x14ac:dyDescent="0.25">
      <c r="A8" s="173"/>
      <c r="B8" s="86" t="s">
        <v>59</v>
      </c>
      <c r="C8" s="42" t="s">
        <v>23</v>
      </c>
      <c r="D8" s="27">
        <v>19.891473204655089</v>
      </c>
      <c r="E8" s="27">
        <v>21.154837579613879</v>
      </c>
      <c r="F8" s="27">
        <v>18.383516345357805</v>
      </c>
      <c r="G8" s="27">
        <v>17.880530478530748</v>
      </c>
      <c r="H8" s="39">
        <v>19.389072770752087</v>
      </c>
      <c r="L8" s="173"/>
      <c r="M8" s="86" t="s">
        <v>59</v>
      </c>
      <c r="N8" s="42" t="s">
        <v>23</v>
      </c>
      <c r="O8" s="29">
        <v>155830</v>
      </c>
      <c r="P8" s="29">
        <v>170292</v>
      </c>
      <c r="Q8" s="29">
        <v>154994</v>
      </c>
      <c r="R8" s="29">
        <v>155063</v>
      </c>
      <c r="S8" s="40">
        <v>179429</v>
      </c>
    </row>
    <row r="9" spans="1:19" x14ac:dyDescent="0.25">
      <c r="A9" s="173"/>
      <c r="B9" s="86"/>
      <c r="C9" s="43" t="s">
        <v>24</v>
      </c>
      <c r="D9" s="27">
        <v>0.84698684064544227</v>
      </c>
      <c r="E9" s="27">
        <v>0.94798395985842809</v>
      </c>
      <c r="F9" s="27">
        <v>0.45813602559117739</v>
      </c>
      <c r="G9" s="27">
        <v>0.53693516401039387</v>
      </c>
      <c r="H9" s="39">
        <v>0.55300006534883028</v>
      </c>
      <c r="L9" s="173"/>
      <c r="M9" s="86"/>
      <c r="N9" s="43" t="s">
        <v>24</v>
      </c>
      <c r="O9" s="29">
        <v>7934.1098751068776</v>
      </c>
      <c r="P9" s="29">
        <v>9602.2787917863006</v>
      </c>
      <c r="Q9" s="29">
        <v>4666.3983637640258</v>
      </c>
      <c r="R9" s="29">
        <v>5636.0056213114476</v>
      </c>
      <c r="S9" s="40">
        <v>6196.0766054029691</v>
      </c>
    </row>
    <row r="10" spans="1:19" x14ac:dyDescent="0.25">
      <c r="A10" s="35"/>
      <c r="B10" s="86" t="s">
        <v>60</v>
      </c>
      <c r="C10" s="42" t="s">
        <v>23</v>
      </c>
      <c r="D10" s="27">
        <v>18.119555522425657</v>
      </c>
      <c r="E10" s="27">
        <v>17.932846999125196</v>
      </c>
      <c r="F10" s="27">
        <v>18.734150005555044</v>
      </c>
      <c r="G10" s="27">
        <v>15.985142161517766</v>
      </c>
      <c r="H10" s="39">
        <v>21.796976349905613</v>
      </c>
      <c r="L10" s="35"/>
      <c r="M10" s="86" t="s">
        <v>60</v>
      </c>
      <c r="N10" s="42" t="s">
        <v>23</v>
      </c>
      <c r="O10" s="29">
        <v>140985</v>
      </c>
      <c r="P10" s="29">
        <v>143905</v>
      </c>
      <c r="Q10" s="29">
        <v>155133</v>
      </c>
      <c r="R10" s="29">
        <v>133150</v>
      </c>
      <c r="S10" s="40">
        <v>226660</v>
      </c>
    </row>
    <row r="11" spans="1:19" x14ac:dyDescent="0.25">
      <c r="A11" s="35"/>
      <c r="B11" s="86"/>
      <c r="C11" s="43" t="s">
        <v>24</v>
      </c>
      <c r="D11" s="27">
        <v>0.91861116290617573</v>
      </c>
      <c r="E11" s="27">
        <v>0.62068206631461031</v>
      </c>
      <c r="F11" s="27">
        <v>0.53355015328123345</v>
      </c>
      <c r="G11" s="27">
        <v>0.49874819318365515</v>
      </c>
      <c r="H11" s="39">
        <v>0.56290043788311239</v>
      </c>
      <c r="L11" s="35"/>
      <c r="M11" s="86"/>
      <c r="N11" s="43" t="s">
        <v>24</v>
      </c>
      <c r="O11" s="29">
        <v>8619.0851500826702</v>
      </c>
      <c r="P11" s="29">
        <v>6224.0521379680449</v>
      </c>
      <c r="Q11" s="29">
        <v>5153.8421953699062</v>
      </c>
      <c r="R11" s="29">
        <v>4775.6630284763978</v>
      </c>
      <c r="S11" s="40">
        <v>7499.5141296914744</v>
      </c>
    </row>
    <row r="12" spans="1:19" x14ac:dyDescent="0.25">
      <c r="A12" s="35"/>
      <c r="B12" s="86" t="s">
        <v>61</v>
      </c>
      <c r="C12" s="42" t="s">
        <v>23</v>
      </c>
      <c r="D12" s="27">
        <v>17.099153745729804</v>
      </c>
      <c r="E12" s="27">
        <v>16.14303251529077</v>
      </c>
      <c r="F12" s="27">
        <v>16.08304902807577</v>
      </c>
      <c r="G12" s="27">
        <v>15.159247708156128</v>
      </c>
      <c r="H12" s="39">
        <v>19.846288093061176</v>
      </c>
      <c r="L12" s="35"/>
      <c r="M12" s="86" t="s">
        <v>61</v>
      </c>
      <c r="N12" s="42" t="s">
        <v>23</v>
      </c>
      <c r="O12" s="29">
        <v>128488</v>
      </c>
      <c r="P12" s="29">
        <v>118876</v>
      </c>
      <c r="Q12" s="29">
        <v>122709</v>
      </c>
      <c r="R12" s="29">
        <v>128320</v>
      </c>
      <c r="S12" s="40">
        <v>190365</v>
      </c>
    </row>
    <row r="13" spans="1:19" x14ac:dyDescent="0.25">
      <c r="A13" s="35"/>
      <c r="B13" s="86"/>
      <c r="C13" s="43" t="s">
        <v>24</v>
      </c>
      <c r="D13" s="27">
        <v>0.82412510506872194</v>
      </c>
      <c r="E13" s="27">
        <v>0.64481793753143724</v>
      </c>
      <c r="F13" s="27">
        <v>0.56036587767395807</v>
      </c>
      <c r="G13" s="27">
        <v>0.50203523345691781</v>
      </c>
      <c r="H13" s="39">
        <v>0.55013461805012165</v>
      </c>
      <c r="L13" s="35"/>
      <c r="M13" s="86"/>
      <c r="N13" s="43" t="s">
        <v>24</v>
      </c>
      <c r="O13" s="29">
        <v>8355.394170128684</v>
      </c>
      <c r="P13" s="29">
        <v>5317.9078976794617</v>
      </c>
      <c r="Q13" s="29">
        <v>4457.7222962726655</v>
      </c>
      <c r="R13" s="29">
        <v>4885.2399550483642</v>
      </c>
      <c r="S13" s="40">
        <v>6197.4054581241844</v>
      </c>
    </row>
    <row r="14" spans="1:19" x14ac:dyDescent="0.25">
      <c r="A14" s="35"/>
      <c r="B14" s="86" t="s">
        <v>62</v>
      </c>
      <c r="C14" s="42" t="s">
        <v>23</v>
      </c>
      <c r="D14" s="27">
        <v>16.314495488029749</v>
      </c>
      <c r="E14" s="27">
        <v>14.928136763121378</v>
      </c>
      <c r="F14" s="27">
        <v>14.044139906817394</v>
      </c>
      <c r="G14" s="27">
        <v>14.575891619162112</v>
      </c>
      <c r="H14" s="39">
        <v>18.720439574133714</v>
      </c>
      <c r="L14" s="35"/>
      <c r="M14" s="86" t="s">
        <v>62</v>
      </c>
      <c r="N14" s="42" t="s">
        <v>23</v>
      </c>
      <c r="O14" s="29">
        <v>106703</v>
      </c>
      <c r="P14" s="29">
        <v>107791</v>
      </c>
      <c r="Q14" s="29">
        <v>95102</v>
      </c>
      <c r="R14" s="29">
        <v>97240</v>
      </c>
      <c r="S14" s="40">
        <v>162242</v>
      </c>
    </row>
    <row r="15" spans="1:19" x14ac:dyDescent="0.25">
      <c r="A15" s="35"/>
      <c r="B15" s="86"/>
      <c r="C15" s="43" t="s">
        <v>24</v>
      </c>
      <c r="D15" s="27">
        <v>1.0070135181586524</v>
      </c>
      <c r="E15" s="27">
        <v>0.73159942650514997</v>
      </c>
      <c r="F15" s="27">
        <v>0.49581803867008611</v>
      </c>
      <c r="G15" s="27">
        <v>0.52849303080004439</v>
      </c>
      <c r="H15" s="39">
        <v>0.64912311464135142</v>
      </c>
      <c r="L15" s="35"/>
      <c r="M15" s="86"/>
      <c r="N15" s="43" t="s">
        <v>24</v>
      </c>
      <c r="O15" s="29">
        <v>7819.9789529151521</v>
      </c>
      <c r="P15" s="29">
        <v>5717.9497752929619</v>
      </c>
      <c r="Q15" s="29">
        <v>3871.4499879453283</v>
      </c>
      <c r="R15" s="29">
        <v>3882.8016666890881</v>
      </c>
      <c r="S15" s="40">
        <v>6800.2190244179856</v>
      </c>
    </row>
    <row r="16" spans="1:19" x14ac:dyDescent="0.25">
      <c r="A16" s="35"/>
      <c r="B16" s="86" t="s">
        <v>63</v>
      </c>
      <c r="C16" s="42" t="s">
        <v>23</v>
      </c>
      <c r="D16" s="27">
        <v>15.006663594741735</v>
      </c>
      <c r="E16" s="27">
        <v>14.105460997611024</v>
      </c>
      <c r="F16" s="27">
        <v>12.875666276036746</v>
      </c>
      <c r="G16" s="27">
        <v>12.851543384993555</v>
      </c>
      <c r="H16" s="39">
        <v>16.913626662193661</v>
      </c>
      <c r="L16" s="35"/>
      <c r="M16" s="86" t="s">
        <v>63</v>
      </c>
      <c r="N16" s="42" t="s">
        <v>23</v>
      </c>
      <c r="O16" s="29">
        <v>96725</v>
      </c>
      <c r="P16" s="29">
        <v>87208</v>
      </c>
      <c r="Q16" s="29">
        <v>78338</v>
      </c>
      <c r="R16" s="29">
        <v>79051</v>
      </c>
      <c r="S16" s="40">
        <v>146209</v>
      </c>
    </row>
    <row r="17" spans="1:19" x14ac:dyDescent="0.25">
      <c r="A17" s="35"/>
      <c r="B17" s="86"/>
      <c r="C17" s="43" t="s">
        <v>24</v>
      </c>
      <c r="D17" s="27">
        <v>1.1335702757588098</v>
      </c>
      <c r="E17" s="27">
        <v>0.65007166336154332</v>
      </c>
      <c r="F17" s="27">
        <v>0.51444627522881048</v>
      </c>
      <c r="G17" s="27">
        <v>0.55823026486557292</v>
      </c>
      <c r="H17" s="39">
        <v>0.57879747298841167</v>
      </c>
      <c r="L17" s="35"/>
      <c r="M17" s="86"/>
      <c r="N17" s="43" t="s">
        <v>24</v>
      </c>
      <c r="O17" s="29">
        <v>10668.553677259868</v>
      </c>
      <c r="P17" s="29">
        <v>4634.0861066979833</v>
      </c>
      <c r="Q17" s="29">
        <v>3442.439188726456</v>
      </c>
      <c r="R17" s="29">
        <v>3807.3692106488143</v>
      </c>
      <c r="S17" s="40">
        <v>5608.8834788380473</v>
      </c>
    </row>
    <row r="18" spans="1:19" x14ac:dyDescent="0.25">
      <c r="A18" s="35"/>
      <c r="B18" s="86" t="s">
        <v>64</v>
      </c>
      <c r="C18" s="42" t="s">
        <v>23</v>
      </c>
      <c r="D18" s="27">
        <v>11.82545133024094</v>
      </c>
      <c r="E18" s="27">
        <v>13.045995838682545</v>
      </c>
      <c r="F18" s="27">
        <v>11.719777079165477</v>
      </c>
      <c r="G18" s="27">
        <v>11.43955595839514</v>
      </c>
      <c r="H18" s="39">
        <v>13.806956999755682</v>
      </c>
      <c r="L18" s="35"/>
      <c r="M18" s="86" t="s">
        <v>64</v>
      </c>
      <c r="N18" s="42" t="s">
        <v>23</v>
      </c>
      <c r="O18" s="29">
        <v>70082</v>
      </c>
      <c r="P18" s="29">
        <v>73674</v>
      </c>
      <c r="Q18" s="29">
        <v>65612</v>
      </c>
      <c r="R18" s="29">
        <v>64241</v>
      </c>
      <c r="S18" s="40">
        <v>90419</v>
      </c>
    </row>
    <row r="19" spans="1:19" x14ac:dyDescent="0.25">
      <c r="A19" s="35"/>
      <c r="B19" s="86"/>
      <c r="C19" s="43" t="s">
        <v>24</v>
      </c>
      <c r="D19" s="27">
        <v>0.75952538407083026</v>
      </c>
      <c r="E19" s="27">
        <v>0.78086693402113161</v>
      </c>
      <c r="F19" s="27">
        <v>0.52056650376687452</v>
      </c>
      <c r="G19" s="27">
        <v>0.4954708974506456</v>
      </c>
      <c r="H19" s="39">
        <v>0.98773519775909957</v>
      </c>
      <c r="L19" s="35"/>
      <c r="M19" s="86"/>
      <c r="N19" s="43" t="s">
        <v>24</v>
      </c>
      <c r="O19" s="29">
        <v>5712.9688244584058</v>
      </c>
      <c r="P19" s="29">
        <v>5567.0192759657129</v>
      </c>
      <c r="Q19" s="29">
        <v>3182.7254356449039</v>
      </c>
      <c r="R19" s="29">
        <v>3134.1075671488006</v>
      </c>
      <c r="S19" s="40">
        <v>4323.9910425839753</v>
      </c>
    </row>
    <row r="20" spans="1:19" x14ac:dyDescent="0.25">
      <c r="A20" s="35"/>
      <c r="B20" s="86" t="s">
        <v>65</v>
      </c>
      <c r="C20" s="42" t="s">
        <v>23</v>
      </c>
      <c r="D20" s="27">
        <v>10.598393483239169</v>
      </c>
      <c r="E20" s="27">
        <v>10.500255692927835</v>
      </c>
      <c r="F20" s="27">
        <v>10.760589057717063</v>
      </c>
      <c r="G20" s="27">
        <v>10.317731017473895</v>
      </c>
      <c r="H20" s="39">
        <v>14.029060196120536</v>
      </c>
      <c r="L20" s="35"/>
      <c r="M20" s="86" t="s">
        <v>65</v>
      </c>
      <c r="N20" s="42" t="s">
        <v>23</v>
      </c>
      <c r="O20" s="29">
        <v>51418</v>
      </c>
      <c r="P20" s="29">
        <v>52359</v>
      </c>
      <c r="Q20" s="29">
        <v>52413</v>
      </c>
      <c r="R20" s="29">
        <v>47190</v>
      </c>
      <c r="S20" s="40">
        <v>84280</v>
      </c>
    </row>
    <row r="21" spans="1:19" x14ac:dyDescent="0.25">
      <c r="A21" s="35"/>
      <c r="B21" s="86"/>
      <c r="C21" s="43" t="s">
        <v>24</v>
      </c>
      <c r="D21" s="27">
        <v>0.86051055554400158</v>
      </c>
      <c r="E21" s="27">
        <v>0.77085154261766586</v>
      </c>
      <c r="F21" s="27">
        <v>0.54538996785993021</v>
      </c>
      <c r="G21" s="27">
        <v>0.66439237282255992</v>
      </c>
      <c r="H21" s="39">
        <v>0.56162916013845721</v>
      </c>
      <c r="L21" s="35"/>
      <c r="M21" s="86"/>
      <c r="N21" s="43" t="s">
        <v>24</v>
      </c>
      <c r="O21" s="29">
        <v>3904.9785568027028</v>
      </c>
      <c r="P21" s="29">
        <v>4232.3209428189666</v>
      </c>
      <c r="Q21" s="29">
        <v>2824.9520426841109</v>
      </c>
      <c r="R21" s="29">
        <v>3402.5543738492847</v>
      </c>
      <c r="S21" s="40">
        <v>3985.3139713748465</v>
      </c>
    </row>
    <row r="22" spans="1:19" x14ac:dyDescent="0.25">
      <c r="A22" s="35"/>
      <c r="B22" s="88" t="s">
        <v>66</v>
      </c>
      <c r="C22" s="42" t="s">
        <v>23</v>
      </c>
      <c r="D22" s="27">
        <v>9.3993449297300113</v>
      </c>
      <c r="E22" s="27">
        <v>10.336964382570963</v>
      </c>
      <c r="F22" s="27">
        <v>8.4624550204652422</v>
      </c>
      <c r="G22" s="27">
        <v>9.1377054775041238</v>
      </c>
      <c r="H22" s="39">
        <v>10.593094709138686</v>
      </c>
      <c r="L22" s="35"/>
      <c r="M22" s="88" t="s">
        <v>66</v>
      </c>
      <c r="N22" s="42" t="s">
        <v>23</v>
      </c>
      <c r="O22" s="29">
        <v>43218</v>
      </c>
      <c r="P22" s="29">
        <v>45739</v>
      </c>
      <c r="Q22" s="29">
        <v>35582</v>
      </c>
      <c r="R22" s="29">
        <v>35343</v>
      </c>
      <c r="S22" s="40">
        <v>52164</v>
      </c>
    </row>
    <row r="23" spans="1:19" x14ac:dyDescent="0.25">
      <c r="A23" s="35"/>
      <c r="B23" s="88"/>
      <c r="C23" s="43" t="s">
        <v>24</v>
      </c>
      <c r="D23" s="27">
        <v>0.88547496265450765</v>
      </c>
      <c r="E23" s="27">
        <v>0.7961049496842183</v>
      </c>
      <c r="F23" s="27">
        <v>0.54032033180826933</v>
      </c>
      <c r="G23" s="27">
        <v>0.65791215742497855</v>
      </c>
      <c r="H23" s="39">
        <v>0.60521257692958186</v>
      </c>
      <c r="L23" s="35"/>
      <c r="M23" s="88"/>
      <c r="N23" s="43" t="s">
        <v>24</v>
      </c>
      <c r="O23" s="29">
        <v>4218.7425779810501</v>
      </c>
      <c r="P23" s="29">
        <v>3626.9787884863381</v>
      </c>
      <c r="Q23" s="29">
        <v>2462.9372979483555</v>
      </c>
      <c r="R23" s="29">
        <v>2632.2413293908758</v>
      </c>
      <c r="S23" s="40">
        <v>3220.2807460883841</v>
      </c>
    </row>
    <row r="24" spans="1:19" x14ac:dyDescent="0.25">
      <c r="A24" s="35"/>
      <c r="B24" s="88" t="s">
        <v>67</v>
      </c>
      <c r="C24" s="42" t="s">
        <v>23</v>
      </c>
      <c r="D24" s="27">
        <v>6.8094961258779909</v>
      </c>
      <c r="E24" s="27">
        <v>8.0903143901837655</v>
      </c>
      <c r="F24" s="27">
        <v>6.5035032981743983</v>
      </c>
      <c r="G24" s="27">
        <v>7.6634703222581635</v>
      </c>
      <c r="H24" s="39">
        <v>7.2851495913534627</v>
      </c>
      <c r="L24" s="35"/>
      <c r="M24" s="88" t="s">
        <v>67</v>
      </c>
      <c r="N24" s="42" t="s">
        <v>23</v>
      </c>
      <c r="O24" s="29">
        <v>28580</v>
      </c>
      <c r="P24" s="29">
        <v>30844</v>
      </c>
      <c r="Q24" s="29">
        <v>24096</v>
      </c>
      <c r="R24" s="29">
        <v>26677</v>
      </c>
      <c r="S24" s="40">
        <v>31626</v>
      </c>
    </row>
    <row r="25" spans="1:19" x14ac:dyDescent="0.25">
      <c r="A25" s="35"/>
      <c r="B25" s="88"/>
      <c r="C25" s="43" t="s">
        <v>24</v>
      </c>
      <c r="D25" s="27">
        <v>0.6597445486193203</v>
      </c>
      <c r="E25" s="27">
        <v>0.75332152779325645</v>
      </c>
      <c r="F25" s="27">
        <v>0.45624424741300118</v>
      </c>
      <c r="G25" s="27">
        <v>0.6222034229182255</v>
      </c>
      <c r="H25" s="39">
        <v>0.57331121067424828</v>
      </c>
      <c r="L25" s="35"/>
      <c r="M25" s="88"/>
      <c r="N25" s="43" t="s">
        <v>24</v>
      </c>
      <c r="O25" s="29">
        <v>2911.9652013951163</v>
      </c>
      <c r="P25" s="29">
        <v>3072.4136005218984</v>
      </c>
      <c r="Q25" s="29">
        <v>1754.7556557408764</v>
      </c>
      <c r="R25" s="29">
        <v>2298.3009741065766</v>
      </c>
      <c r="S25" s="40">
        <v>2583.4104557940104</v>
      </c>
    </row>
    <row r="26" spans="1:19" x14ac:dyDescent="0.25">
      <c r="A26" s="35"/>
      <c r="B26" s="88" t="s">
        <v>68</v>
      </c>
      <c r="C26" s="42" t="s">
        <v>23</v>
      </c>
      <c r="D26" s="27">
        <v>4.3717546190073664</v>
      </c>
      <c r="E26" s="27">
        <v>5.7668407595003242</v>
      </c>
      <c r="F26" s="27">
        <v>4.7953004698021999</v>
      </c>
      <c r="G26" s="27">
        <v>4.9860414973812723</v>
      </c>
      <c r="H26" s="39">
        <v>6.5133471211581782</v>
      </c>
      <c r="L26" s="35"/>
      <c r="M26" s="88" t="s">
        <v>68</v>
      </c>
      <c r="N26" s="42" t="s">
        <v>23</v>
      </c>
      <c r="O26" s="29">
        <v>14481</v>
      </c>
      <c r="P26" s="29">
        <v>15359</v>
      </c>
      <c r="Q26" s="29">
        <v>12718</v>
      </c>
      <c r="R26" s="29">
        <v>12395</v>
      </c>
      <c r="S26" s="40">
        <v>16282</v>
      </c>
    </row>
    <row r="27" spans="1:19" x14ac:dyDescent="0.25">
      <c r="A27" s="35"/>
      <c r="B27" s="88"/>
      <c r="C27" s="43" t="s">
        <v>24</v>
      </c>
      <c r="D27" s="27">
        <v>0.89513142346202312</v>
      </c>
      <c r="E27" s="27">
        <v>0.80933555003120972</v>
      </c>
      <c r="F27" s="27">
        <v>0.47463062785517102</v>
      </c>
      <c r="G27" s="27">
        <v>0.56946920089795161</v>
      </c>
      <c r="H27" s="39">
        <v>0.70270056483800625</v>
      </c>
      <c r="L27" s="35"/>
      <c r="M27" s="88"/>
      <c r="N27" s="43" t="s">
        <v>24</v>
      </c>
      <c r="O27" s="29">
        <v>2988.7856022461838</v>
      </c>
      <c r="P27" s="29">
        <v>2239.4210620370645</v>
      </c>
      <c r="Q27" s="29">
        <v>1318.3876804336551</v>
      </c>
      <c r="R27" s="29">
        <v>1413.0144249929992</v>
      </c>
      <c r="S27" s="40">
        <v>1923.0529275486456</v>
      </c>
    </row>
    <row r="28" spans="1:19" x14ac:dyDescent="0.25">
      <c r="A28" s="35"/>
      <c r="B28" s="37" t="s">
        <v>20</v>
      </c>
      <c r="C28" s="42" t="s">
        <v>23</v>
      </c>
      <c r="D28" s="21">
        <v>14.178065904421825</v>
      </c>
      <c r="E28" s="21">
        <v>14.491322047287387</v>
      </c>
      <c r="F28" s="21">
        <v>13.681826526425841</v>
      </c>
      <c r="G28" s="21">
        <v>13.352783957796238</v>
      </c>
      <c r="H28" s="22">
        <v>16.644348513063598</v>
      </c>
      <c r="L28" s="35"/>
      <c r="M28" s="37" t="s">
        <v>20</v>
      </c>
      <c r="N28" s="42" t="s">
        <v>23</v>
      </c>
      <c r="O28" s="29">
        <v>836510</v>
      </c>
      <c r="P28" s="29">
        <v>846047</v>
      </c>
      <c r="Q28" s="29">
        <v>796697</v>
      </c>
      <c r="R28" s="29">
        <v>778670</v>
      </c>
      <c r="S28" s="33">
        <v>1179818</v>
      </c>
    </row>
    <row r="29" spans="1:19" x14ac:dyDescent="0.25">
      <c r="A29" s="35"/>
      <c r="B29" s="37"/>
      <c r="C29" s="43" t="s">
        <v>24</v>
      </c>
      <c r="D29" s="21">
        <v>0.29100118170174161</v>
      </c>
      <c r="E29" s="21">
        <v>0.26911738904191196</v>
      </c>
      <c r="F29" s="21">
        <v>0.20366876928411951</v>
      </c>
      <c r="G29" s="21">
        <v>0.21606949621919233</v>
      </c>
      <c r="H29" s="22">
        <v>0.21360619899438416</v>
      </c>
      <c r="L29" s="35"/>
      <c r="M29" s="37"/>
      <c r="N29" s="43" t="s">
        <v>24</v>
      </c>
      <c r="O29" s="29">
        <v>27252.57108499212</v>
      </c>
      <c r="P29" s="29">
        <v>20683.63114351466</v>
      </c>
      <c r="Q29" s="29">
        <v>12966.645968398811</v>
      </c>
      <c r="R29" s="29">
        <v>14004.173654919012</v>
      </c>
      <c r="S29" s="33">
        <v>18384.600977079604</v>
      </c>
    </row>
    <row r="30" spans="1:19" x14ac:dyDescent="0.25">
      <c r="A30" s="49"/>
      <c r="B30" s="50"/>
      <c r="C30" s="50"/>
      <c r="D30" s="51"/>
      <c r="E30" s="51"/>
      <c r="F30" s="51"/>
      <c r="G30" s="51"/>
      <c r="H30" s="89"/>
      <c r="L30" s="49"/>
      <c r="M30" s="50"/>
      <c r="N30" s="50"/>
      <c r="O30" s="51"/>
      <c r="P30" s="51"/>
      <c r="Q30" s="51"/>
      <c r="R30" s="51"/>
      <c r="S30" s="89"/>
    </row>
    <row r="31" spans="1:19" x14ac:dyDescent="0.25">
      <c r="A31" s="174" t="s">
        <v>8</v>
      </c>
      <c r="B31" s="174"/>
      <c r="C31" s="174"/>
      <c r="L31" s="174" t="s">
        <v>8</v>
      </c>
      <c r="M31" s="174"/>
      <c r="N31" s="174"/>
    </row>
    <row r="32" spans="1:19" ht="70.5" customHeight="1" x14ac:dyDescent="0.25">
      <c r="A32" s="172" t="s">
        <v>15</v>
      </c>
      <c r="B32" s="172"/>
      <c r="C32" s="172"/>
      <c r="D32" s="172"/>
      <c r="E32" s="172"/>
      <c r="F32" s="172"/>
      <c r="G32" s="172"/>
      <c r="H32" s="172"/>
      <c r="L32" s="172" t="s">
        <v>15</v>
      </c>
      <c r="M32" s="172"/>
      <c r="N32" s="172"/>
      <c r="O32" s="172"/>
      <c r="P32" s="172"/>
      <c r="Q32" s="172"/>
      <c r="R32" s="172"/>
      <c r="S32" s="172"/>
    </row>
    <row r="33" spans="1:19" ht="81.75" customHeight="1" x14ac:dyDescent="0.25">
      <c r="A33" s="172" t="s">
        <v>16</v>
      </c>
      <c r="B33" s="172"/>
      <c r="C33" s="172"/>
      <c r="D33" s="172"/>
      <c r="E33" s="172"/>
      <c r="F33" s="172"/>
      <c r="G33" s="172"/>
      <c r="H33" s="172"/>
      <c r="L33" s="172" t="s">
        <v>16</v>
      </c>
      <c r="M33" s="172"/>
      <c r="N33" s="172"/>
      <c r="O33" s="172"/>
      <c r="P33" s="172"/>
      <c r="Q33" s="172"/>
      <c r="R33" s="172"/>
      <c r="S33" s="172"/>
    </row>
    <row r="34" spans="1:19" ht="27.75" customHeight="1" x14ac:dyDescent="0.25">
      <c r="A34" s="172" t="s">
        <v>70</v>
      </c>
      <c r="B34" s="172"/>
      <c r="C34" s="172"/>
      <c r="D34" s="172"/>
      <c r="E34" s="172"/>
      <c r="F34" s="172"/>
      <c r="G34" s="172"/>
      <c r="H34" s="172"/>
      <c r="L34" s="172" t="s">
        <v>70</v>
      </c>
      <c r="M34" s="172"/>
      <c r="N34" s="172"/>
      <c r="O34" s="172"/>
      <c r="P34" s="172"/>
      <c r="Q34" s="172"/>
      <c r="R34" s="172"/>
      <c r="S34" s="172"/>
    </row>
    <row r="35" spans="1:19" ht="41.25" customHeight="1" x14ac:dyDescent="0.25">
      <c r="A35" s="172" t="s">
        <v>230</v>
      </c>
      <c r="B35" s="172"/>
      <c r="C35" s="172"/>
      <c r="D35" s="172"/>
      <c r="E35" s="172"/>
      <c r="F35" s="172"/>
      <c r="G35" s="172"/>
      <c r="H35" s="172"/>
      <c r="L35" s="172" t="s">
        <v>230</v>
      </c>
      <c r="M35" s="172"/>
      <c r="N35" s="172"/>
      <c r="O35" s="172"/>
      <c r="P35" s="172"/>
      <c r="Q35" s="172"/>
      <c r="R35" s="172"/>
      <c r="S35" s="172"/>
    </row>
    <row r="36" spans="1:19" ht="41.25" customHeight="1" x14ac:dyDescent="0.25">
      <c r="A36" s="172" t="s">
        <v>254</v>
      </c>
      <c r="B36" s="172"/>
      <c r="C36" s="172"/>
      <c r="D36" s="172"/>
      <c r="E36" s="172"/>
      <c r="F36" s="172"/>
      <c r="G36" s="172"/>
      <c r="H36" s="172"/>
      <c r="L36" s="172" t="s">
        <v>254</v>
      </c>
      <c r="M36" s="172"/>
      <c r="N36" s="172"/>
      <c r="O36" s="172"/>
      <c r="P36" s="172"/>
      <c r="Q36" s="172"/>
      <c r="R36" s="172"/>
      <c r="S36" s="172"/>
    </row>
    <row r="37" spans="1:19" x14ac:dyDescent="0.25">
      <c r="A37" s="172" t="s">
        <v>11</v>
      </c>
      <c r="B37" s="172"/>
      <c r="C37" s="172"/>
      <c r="D37" s="172"/>
      <c r="E37" s="172"/>
      <c r="F37" s="172"/>
      <c r="G37" s="172"/>
      <c r="H37" s="172"/>
      <c r="L37" s="172" t="s">
        <v>11</v>
      </c>
      <c r="M37" s="172"/>
      <c r="N37" s="172"/>
      <c r="O37" s="172"/>
      <c r="P37" s="172"/>
      <c r="Q37" s="172"/>
      <c r="R37" s="172"/>
      <c r="S37" s="172"/>
    </row>
  </sheetData>
  <mergeCells count="16">
    <mergeCell ref="A37:H37"/>
    <mergeCell ref="L37:S37"/>
    <mergeCell ref="A35:H35"/>
    <mergeCell ref="L35:S35"/>
    <mergeCell ref="A36:H36"/>
    <mergeCell ref="L36:S36"/>
    <mergeCell ref="A33:H33"/>
    <mergeCell ref="L33:S33"/>
    <mergeCell ref="A34:H34"/>
    <mergeCell ref="L34:S34"/>
    <mergeCell ref="A8:A9"/>
    <mergeCell ref="L8:L9"/>
    <mergeCell ref="A31:C31"/>
    <mergeCell ref="L31:N31"/>
    <mergeCell ref="A32:H32"/>
    <mergeCell ref="L32:S32"/>
  </mergeCells>
  <hyperlinks>
    <hyperlink ref="A1" location="Indice!A1" display="Indice" xr:uid="{CD5F8193-C11B-41DE-A037-8400517DB35A}"/>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4AC2B-E2A6-49E5-8EE4-4FEF8B94B7EE}">
  <dimension ref="A1:S38"/>
  <sheetViews>
    <sheetView workbookViewId="0"/>
  </sheetViews>
  <sheetFormatPr baseColWidth="10" defaultRowHeight="15" x14ac:dyDescent="0.25"/>
  <sheetData>
    <row r="1" spans="1:19" x14ac:dyDescent="0.25">
      <c r="A1" s="166" t="s">
        <v>278</v>
      </c>
    </row>
    <row r="3" spans="1:19" x14ac:dyDescent="0.25">
      <c r="A3" s="18" t="s">
        <v>406</v>
      </c>
      <c r="L3" s="18" t="s">
        <v>407</v>
      </c>
    </row>
    <row r="4" spans="1:19" x14ac:dyDescent="0.25">
      <c r="A4" s="17" t="s">
        <v>14</v>
      </c>
      <c r="L4" s="7" t="s">
        <v>17</v>
      </c>
    </row>
    <row r="6" spans="1:19" x14ac:dyDescent="0.25">
      <c r="A6" s="1"/>
      <c r="B6" s="2"/>
      <c r="C6" s="2"/>
      <c r="D6" s="53">
        <v>2011</v>
      </c>
      <c r="E6" s="53">
        <v>2013</v>
      </c>
      <c r="F6" s="53">
        <v>2015</v>
      </c>
      <c r="G6" s="53">
        <v>2017</v>
      </c>
      <c r="H6" s="54">
        <v>2020</v>
      </c>
      <c r="L6" s="1"/>
      <c r="M6" s="2"/>
      <c r="N6" s="2"/>
      <c r="O6" s="53">
        <v>2011</v>
      </c>
      <c r="P6" s="53">
        <v>2013</v>
      </c>
      <c r="Q6" s="53">
        <v>2015</v>
      </c>
      <c r="R6" s="53">
        <v>2017</v>
      </c>
      <c r="S6" s="54">
        <v>2020</v>
      </c>
    </row>
    <row r="7" spans="1:19" x14ac:dyDescent="0.25">
      <c r="A7" s="8"/>
      <c r="B7" s="6"/>
      <c r="C7" s="6"/>
      <c r="D7" s="6"/>
      <c r="E7" s="6"/>
      <c r="F7" s="7"/>
      <c r="G7" s="7"/>
      <c r="H7" s="34"/>
      <c r="L7" s="8"/>
      <c r="M7" s="6"/>
      <c r="N7" s="6"/>
      <c r="O7" s="6"/>
      <c r="P7" s="6"/>
      <c r="Q7" s="7"/>
      <c r="R7" s="7"/>
      <c r="S7" s="34"/>
    </row>
    <row r="8" spans="1:19" ht="15" customHeight="1" x14ac:dyDescent="0.25">
      <c r="A8" s="173"/>
      <c r="B8" s="86" t="s">
        <v>59</v>
      </c>
      <c r="C8" s="42" t="s">
        <v>23</v>
      </c>
      <c r="D8" s="27">
        <v>1.4319614092910273</v>
      </c>
      <c r="E8" s="27">
        <v>1.2651261709932806</v>
      </c>
      <c r="F8" s="27">
        <v>0.84757221443363528</v>
      </c>
      <c r="G8" s="27">
        <v>0.87013976893903133</v>
      </c>
      <c r="H8" s="39">
        <v>0.50777328608956218</v>
      </c>
      <c r="L8" s="173"/>
      <c r="M8" s="86" t="s">
        <v>59</v>
      </c>
      <c r="N8" s="42" t="s">
        <v>23</v>
      </c>
      <c r="O8" s="29">
        <v>11218</v>
      </c>
      <c r="P8" s="29">
        <v>10184</v>
      </c>
      <c r="Q8" s="29">
        <v>7146</v>
      </c>
      <c r="R8" s="29">
        <v>7546</v>
      </c>
      <c r="S8" s="40">
        <v>4699</v>
      </c>
    </row>
    <row r="9" spans="1:19" x14ac:dyDescent="0.25">
      <c r="A9" s="173"/>
      <c r="B9" s="86"/>
      <c r="C9" s="43" t="s">
        <v>24</v>
      </c>
      <c r="D9" s="27">
        <v>0.22195016723073283</v>
      </c>
      <c r="E9" s="27">
        <v>0.14449721273566021</v>
      </c>
      <c r="F9" s="27">
        <v>0.12204964159648</v>
      </c>
      <c r="G9" s="27">
        <v>0.11199140748982651</v>
      </c>
      <c r="H9" s="39">
        <v>9.2036161700617708E-2</v>
      </c>
      <c r="L9" s="173"/>
      <c r="M9" s="86"/>
      <c r="N9" s="43" t="s">
        <v>24</v>
      </c>
      <c r="O9" s="29">
        <v>1771.9545460861636</v>
      </c>
      <c r="P9" s="29">
        <v>1179.4026549162759</v>
      </c>
      <c r="Q9" s="29">
        <v>1036.175574779684</v>
      </c>
      <c r="R9" s="29">
        <v>972.32469334838549</v>
      </c>
      <c r="S9" s="40">
        <v>857.06218520396749</v>
      </c>
    </row>
    <row r="10" spans="1:19" x14ac:dyDescent="0.25">
      <c r="A10" s="35"/>
      <c r="B10" s="86" t="s">
        <v>60</v>
      </c>
      <c r="C10" s="42" t="s">
        <v>23</v>
      </c>
      <c r="D10" s="27">
        <v>0.91532769039767015</v>
      </c>
      <c r="E10" s="27">
        <v>0.88701577387702413</v>
      </c>
      <c r="F10" s="27">
        <v>0.83265304150826736</v>
      </c>
      <c r="G10" s="27">
        <v>0.70159347196327315</v>
      </c>
      <c r="H10" s="39">
        <v>0.75942258111358252</v>
      </c>
      <c r="L10" s="35"/>
      <c r="M10" s="86" t="s">
        <v>60</v>
      </c>
      <c r="N10" s="42" t="s">
        <v>23</v>
      </c>
      <c r="O10" s="29">
        <v>7122</v>
      </c>
      <c r="P10" s="29">
        <v>7118</v>
      </c>
      <c r="Q10" s="29">
        <v>6895</v>
      </c>
      <c r="R10" s="29">
        <v>5844</v>
      </c>
      <c r="S10" s="40">
        <v>7897</v>
      </c>
    </row>
    <row r="11" spans="1:19" x14ac:dyDescent="0.25">
      <c r="A11" s="35"/>
      <c r="B11" s="86"/>
      <c r="C11" s="43" t="s">
        <v>24</v>
      </c>
      <c r="D11" s="27">
        <v>0.21453548211888981</v>
      </c>
      <c r="E11" s="27">
        <v>0.11894904151478407</v>
      </c>
      <c r="F11" s="27">
        <v>0.10676200801295294</v>
      </c>
      <c r="G11" s="27">
        <v>0.12425183135716714</v>
      </c>
      <c r="H11" s="39">
        <v>0.10953010798094448</v>
      </c>
      <c r="L11" s="35"/>
      <c r="M11" s="86"/>
      <c r="N11" s="43" t="s">
        <v>24</v>
      </c>
      <c r="O11" s="29">
        <v>1674.0983846852098</v>
      </c>
      <c r="P11" s="29">
        <v>955.92356213420874</v>
      </c>
      <c r="Q11" s="29">
        <v>889.48479683626613</v>
      </c>
      <c r="R11" s="29">
        <v>1040.9600900820706</v>
      </c>
      <c r="S11" s="40">
        <v>1141.1953110300549</v>
      </c>
    </row>
    <row r="12" spans="1:19" x14ac:dyDescent="0.25">
      <c r="A12" s="35"/>
      <c r="B12" s="86" t="s">
        <v>61</v>
      </c>
      <c r="C12" s="42" t="s">
        <v>23</v>
      </c>
      <c r="D12" s="27">
        <v>0.88058885137517973</v>
      </c>
      <c r="E12" s="27">
        <v>0.68088735347477969</v>
      </c>
      <c r="F12" s="27">
        <v>0.92362619286971581</v>
      </c>
      <c r="G12" s="27">
        <v>0.39930063321047155</v>
      </c>
      <c r="H12" s="39">
        <v>0.40429651051869425</v>
      </c>
      <c r="L12" s="35"/>
      <c r="M12" s="86" t="s">
        <v>61</v>
      </c>
      <c r="N12" s="42" t="s">
        <v>23</v>
      </c>
      <c r="O12" s="29">
        <v>6617</v>
      </c>
      <c r="P12" s="29">
        <v>5014</v>
      </c>
      <c r="Q12" s="29">
        <v>7047</v>
      </c>
      <c r="R12" s="29">
        <v>3380</v>
      </c>
      <c r="S12" s="40">
        <v>3878</v>
      </c>
    </row>
    <row r="13" spans="1:19" x14ac:dyDescent="0.25">
      <c r="A13" s="35"/>
      <c r="B13" s="86"/>
      <c r="C13" s="43" t="s">
        <v>24</v>
      </c>
      <c r="D13" s="27">
        <v>0.1299381463269583</v>
      </c>
      <c r="E13" s="27">
        <v>0.10733791379774749</v>
      </c>
      <c r="F13" s="27">
        <v>0.17710240545980954</v>
      </c>
      <c r="G13" s="27">
        <v>6.9695025729154092E-2</v>
      </c>
      <c r="H13" s="39">
        <v>8.3991078678488276E-2</v>
      </c>
      <c r="L13" s="35"/>
      <c r="M13" s="86"/>
      <c r="N13" s="43" t="s">
        <v>24</v>
      </c>
      <c r="O13" s="29">
        <v>960.0343070842348</v>
      </c>
      <c r="P13" s="29">
        <v>788.27790350628572</v>
      </c>
      <c r="Q13" s="29">
        <v>1373.0082882833321</v>
      </c>
      <c r="R13" s="29">
        <v>587.72671282215674</v>
      </c>
      <c r="S13" s="40">
        <v>805.70714282548124</v>
      </c>
    </row>
    <row r="14" spans="1:19" x14ac:dyDescent="0.25">
      <c r="A14" s="35"/>
      <c r="B14" s="86" t="s">
        <v>62</v>
      </c>
      <c r="C14" s="42" t="s">
        <v>23</v>
      </c>
      <c r="D14" s="27">
        <v>1.9411716138817623</v>
      </c>
      <c r="E14" s="27">
        <v>0.97650353291804348</v>
      </c>
      <c r="F14" s="27">
        <v>0.63869219466452043</v>
      </c>
      <c r="G14" s="27">
        <v>0.6577438546368094</v>
      </c>
      <c r="H14" s="39">
        <v>0.36865795810799429</v>
      </c>
      <c r="L14" s="35"/>
      <c r="M14" s="86" t="s">
        <v>62</v>
      </c>
      <c r="N14" s="42" t="s">
        <v>23</v>
      </c>
      <c r="O14" s="29">
        <v>12696</v>
      </c>
      <c r="P14" s="29">
        <v>7051</v>
      </c>
      <c r="Q14" s="29">
        <v>4325</v>
      </c>
      <c r="R14" s="29">
        <v>4388</v>
      </c>
      <c r="S14" s="40">
        <v>3195</v>
      </c>
    </row>
    <row r="15" spans="1:19" x14ac:dyDescent="0.25">
      <c r="A15" s="35"/>
      <c r="B15" s="86"/>
      <c r="C15" s="43" t="s">
        <v>24</v>
      </c>
      <c r="D15" s="27">
        <v>1.1828862774917472</v>
      </c>
      <c r="E15" s="27">
        <v>0.15934963628522811</v>
      </c>
      <c r="F15" s="27">
        <v>0.11049252427429608</v>
      </c>
      <c r="G15" s="27">
        <v>0.11371774230875982</v>
      </c>
      <c r="H15" s="39">
        <v>8.2615789211807511E-2</v>
      </c>
      <c r="L15" s="35"/>
      <c r="M15" s="86"/>
      <c r="N15" s="43" t="s">
        <v>24</v>
      </c>
      <c r="O15" s="29">
        <v>7862.1281090275907</v>
      </c>
      <c r="P15" s="29">
        <v>1140.682167675986</v>
      </c>
      <c r="Q15" s="29">
        <v>749.53754940262672</v>
      </c>
      <c r="R15" s="29">
        <v>756.07198328351376</v>
      </c>
      <c r="S15" s="40">
        <v>718.30159086458696</v>
      </c>
    </row>
    <row r="16" spans="1:19" x14ac:dyDescent="0.25">
      <c r="A16" s="35"/>
      <c r="B16" s="86" t="s">
        <v>63</v>
      </c>
      <c r="C16" s="42" t="s">
        <v>23</v>
      </c>
      <c r="D16" s="27">
        <v>0.80537183479249763</v>
      </c>
      <c r="E16" s="27">
        <v>1.1035863726573254</v>
      </c>
      <c r="F16" s="27">
        <v>0.63097963738804996</v>
      </c>
      <c r="G16" s="27">
        <v>0.45244013662619148</v>
      </c>
      <c r="H16" s="39">
        <v>0.50008965289868068</v>
      </c>
      <c r="L16" s="35"/>
      <c r="M16" s="86" t="s">
        <v>63</v>
      </c>
      <c r="N16" s="42" t="s">
        <v>23</v>
      </c>
      <c r="O16" s="29">
        <v>5191</v>
      </c>
      <c r="P16" s="29">
        <v>6823</v>
      </c>
      <c r="Q16" s="29">
        <v>3839</v>
      </c>
      <c r="R16" s="29">
        <v>2783</v>
      </c>
      <c r="S16" s="40">
        <v>4323</v>
      </c>
    </row>
    <row r="17" spans="1:19" x14ac:dyDescent="0.25">
      <c r="A17" s="35"/>
      <c r="B17" s="86"/>
      <c r="C17" s="43" t="s">
        <v>24</v>
      </c>
      <c r="D17" s="27">
        <v>0.14393076274926514</v>
      </c>
      <c r="E17" s="27">
        <v>0.25451853043571054</v>
      </c>
      <c r="F17" s="27">
        <v>0.11283999066110154</v>
      </c>
      <c r="G17" s="27">
        <v>9.5833825135682504E-2</v>
      </c>
      <c r="H17" s="39">
        <v>9.6657945388652078E-2</v>
      </c>
      <c r="L17" s="35"/>
      <c r="M17" s="86"/>
      <c r="N17" s="43" t="s">
        <v>24</v>
      </c>
      <c r="O17" s="29">
        <v>887.09482436339272</v>
      </c>
      <c r="P17" s="29">
        <v>1595.9462085539083</v>
      </c>
      <c r="Q17" s="29">
        <v>691.1625187586119</v>
      </c>
      <c r="R17" s="29">
        <v>588.96108318318716</v>
      </c>
      <c r="S17" s="40">
        <v>831.15042553687601</v>
      </c>
    </row>
    <row r="18" spans="1:19" x14ac:dyDescent="0.25">
      <c r="A18" s="35"/>
      <c r="B18" s="86" t="s">
        <v>64</v>
      </c>
      <c r="C18" s="42" t="s">
        <v>23</v>
      </c>
      <c r="D18" s="27">
        <v>1.0920681631420246</v>
      </c>
      <c r="E18" s="27">
        <v>1.0026118907432822</v>
      </c>
      <c r="F18" s="27">
        <v>0.74932123463846811</v>
      </c>
      <c r="G18" s="27">
        <v>0.75663008463786285</v>
      </c>
      <c r="H18" s="39">
        <v>0.47703396042022966</v>
      </c>
      <c r="L18" s="35"/>
      <c r="M18" s="86" t="s">
        <v>64</v>
      </c>
      <c r="N18" s="42" t="s">
        <v>23</v>
      </c>
      <c r="O18" s="29">
        <v>6472</v>
      </c>
      <c r="P18" s="29">
        <v>5662</v>
      </c>
      <c r="Q18" s="29">
        <v>4195</v>
      </c>
      <c r="R18" s="29">
        <v>4249</v>
      </c>
      <c r="S18" s="40">
        <v>3124</v>
      </c>
    </row>
    <row r="19" spans="1:19" x14ac:dyDescent="0.25">
      <c r="A19" s="35"/>
      <c r="B19" s="86"/>
      <c r="C19" s="43" t="s">
        <v>24</v>
      </c>
      <c r="D19" s="27">
        <v>0.19802927557152566</v>
      </c>
      <c r="E19" s="27">
        <v>0.20775866604650378</v>
      </c>
      <c r="F19" s="27">
        <v>0.1310569332748929</v>
      </c>
      <c r="G19" s="27">
        <v>0.14110908638812961</v>
      </c>
      <c r="H19" s="39">
        <v>0.13794086793525256</v>
      </c>
      <c r="L19" s="35"/>
      <c r="M19" s="86"/>
      <c r="N19" s="43" t="s">
        <v>24</v>
      </c>
      <c r="O19" s="29">
        <v>1173.435407260728</v>
      </c>
      <c r="P19" s="29">
        <v>1169.8831932261137</v>
      </c>
      <c r="Q19" s="29">
        <v>733.32074011486077</v>
      </c>
      <c r="R19" s="29">
        <v>797.22975474657289</v>
      </c>
      <c r="S19" s="40">
        <v>884.98170728113041</v>
      </c>
    </row>
    <row r="20" spans="1:19" x14ac:dyDescent="0.25">
      <c r="A20" s="35"/>
      <c r="B20" s="86" t="s">
        <v>65</v>
      </c>
      <c r="C20" s="42" t="s">
        <v>23</v>
      </c>
      <c r="D20" s="27">
        <v>0.81480122601510041</v>
      </c>
      <c r="E20" s="27">
        <v>1.0680945361930834</v>
      </c>
      <c r="F20" s="27">
        <v>0.56807566677547772</v>
      </c>
      <c r="G20" s="27">
        <v>0.45105910339157967</v>
      </c>
      <c r="H20" s="39">
        <v>0.43112560403360445</v>
      </c>
      <c r="L20" s="35"/>
      <c r="M20" s="86" t="s">
        <v>65</v>
      </c>
      <c r="N20" s="42" t="s">
        <v>23</v>
      </c>
      <c r="O20" s="29">
        <v>3953</v>
      </c>
      <c r="P20" s="29">
        <v>5326</v>
      </c>
      <c r="Q20" s="29">
        <v>2767</v>
      </c>
      <c r="R20" s="29">
        <v>2063</v>
      </c>
      <c r="S20" s="40">
        <v>2590</v>
      </c>
    </row>
    <row r="21" spans="1:19" x14ac:dyDescent="0.25">
      <c r="A21" s="35"/>
      <c r="B21" s="86"/>
      <c r="C21" s="43" t="s">
        <v>24</v>
      </c>
      <c r="D21" s="27">
        <v>0.18434576787102416</v>
      </c>
      <c r="E21" s="27">
        <v>0.34201544269232126</v>
      </c>
      <c r="F21" s="27">
        <v>0.10000260986591455</v>
      </c>
      <c r="G21" s="27">
        <v>0.12236705305478839</v>
      </c>
      <c r="H21" s="39">
        <v>0.10465111874398791</v>
      </c>
      <c r="L21" s="35"/>
      <c r="M21" s="86"/>
      <c r="N21" s="43" t="s">
        <v>24</v>
      </c>
      <c r="O21" s="29">
        <v>882.80868516772603</v>
      </c>
      <c r="P21" s="29">
        <v>1739.5336277224353</v>
      </c>
      <c r="Q21" s="29">
        <v>487.93426846466906</v>
      </c>
      <c r="R21" s="29">
        <v>558.44138104350407</v>
      </c>
      <c r="S21" s="40">
        <v>633.37575615494586</v>
      </c>
    </row>
    <row r="22" spans="1:19" x14ac:dyDescent="0.25">
      <c r="A22" s="35"/>
      <c r="B22" s="88" t="s">
        <v>66</v>
      </c>
      <c r="C22" s="42" t="s">
        <v>23</v>
      </c>
      <c r="D22" s="27">
        <v>0.91605444129813518</v>
      </c>
      <c r="E22" s="27">
        <v>0.6178810341710359</v>
      </c>
      <c r="F22" s="27">
        <v>1.2043694065436454</v>
      </c>
      <c r="G22" s="27">
        <v>0.68255503099937431</v>
      </c>
      <c r="H22" s="39">
        <v>0.65876848471064142</v>
      </c>
      <c r="L22" s="35"/>
      <c r="M22" s="88" t="s">
        <v>66</v>
      </c>
      <c r="N22" s="42" t="s">
        <v>23</v>
      </c>
      <c r="O22" s="29">
        <v>4212</v>
      </c>
      <c r="P22" s="29">
        <v>2734</v>
      </c>
      <c r="Q22" s="29">
        <v>5064</v>
      </c>
      <c r="R22" s="29">
        <v>2640</v>
      </c>
      <c r="S22" s="40">
        <v>3244</v>
      </c>
    </row>
    <row r="23" spans="1:19" x14ac:dyDescent="0.25">
      <c r="A23" s="35"/>
      <c r="B23" s="88"/>
      <c r="C23" s="43" t="s">
        <v>24</v>
      </c>
      <c r="D23" s="27">
        <v>0.21199497230890793</v>
      </c>
      <c r="E23" s="27">
        <v>0.21004390070672713</v>
      </c>
      <c r="F23" s="27">
        <v>0.22652795784917618</v>
      </c>
      <c r="G23" s="27">
        <v>0.17523869511086121</v>
      </c>
      <c r="H23" s="39">
        <v>0.15878182796594623</v>
      </c>
      <c r="L23" s="35"/>
      <c r="M23" s="88"/>
      <c r="N23" s="43" t="s">
        <v>24</v>
      </c>
      <c r="O23" s="29">
        <v>959.56667370446326</v>
      </c>
      <c r="P23" s="29">
        <v>929.97021810648835</v>
      </c>
      <c r="Q23" s="29">
        <v>956.72555257739509</v>
      </c>
      <c r="R23" s="29">
        <v>682.15181539435082</v>
      </c>
      <c r="S23" s="40">
        <v>783.0309687233314</v>
      </c>
    </row>
    <row r="24" spans="1:19" x14ac:dyDescent="0.25">
      <c r="A24" s="35"/>
      <c r="B24" s="88" t="s">
        <v>67</v>
      </c>
      <c r="C24" s="42" t="s">
        <v>23</v>
      </c>
      <c r="D24" s="27">
        <v>0.50868699190866029</v>
      </c>
      <c r="E24" s="27">
        <v>0.56262885381092531</v>
      </c>
      <c r="F24" s="27">
        <v>0.68446565256350733</v>
      </c>
      <c r="G24" s="27">
        <v>0.38407841289722094</v>
      </c>
      <c r="H24" s="39">
        <v>0.60882344811064326</v>
      </c>
      <c r="L24" s="35"/>
      <c r="M24" s="88" t="s">
        <v>67</v>
      </c>
      <c r="N24" s="42" t="s">
        <v>23</v>
      </c>
      <c r="O24" s="29">
        <v>2135</v>
      </c>
      <c r="P24" s="29">
        <v>2145</v>
      </c>
      <c r="Q24" s="29">
        <v>2536</v>
      </c>
      <c r="R24" s="29">
        <v>1337</v>
      </c>
      <c r="S24" s="40">
        <v>2643</v>
      </c>
    </row>
    <row r="25" spans="1:19" x14ac:dyDescent="0.25">
      <c r="A25" s="35"/>
      <c r="B25" s="88"/>
      <c r="C25" s="43" t="s">
        <v>24</v>
      </c>
      <c r="D25" s="27">
        <v>0.13729036572801898</v>
      </c>
      <c r="E25" s="27">
        <v>0.11373923751860621</v>
      </c>
      <c r="F25" s="27">
        <v>0.13752416814498747</v>
      </c>
      <c r="G25" s="27">
        <v>0.10201646921320226</v>
      </c>
      <c r="H25" s="39">
        <v>0.17583611868091703</v>
      </c>
      <c r="L25" s="35"/>
      <c r="M25" s="88"/>
      <c r="N25" s="43" t="s">
        <v>24</v>
      </c>
      <c r="O25" s="29">
        <v>559.27241416843754</v>
      </c>
      <c r="P25" s="29">
        <v>432.62613536136683</v>
      </c>
      <c r="Q25" s="29">
        <v>509.60728259697714</v>
      </c>
      <c r="R25" s="29">
        <v>355.87586431283177</v>
      </c>
      <c r="S25" s="40">
        <v>765.20059992663198</v>
      </c>
    </row>
    <row r="26" spans="1:19" x14ac:dyDescent="0.25">
      <c r="A26" s="35"/>
      <c r="B26" s="88" t="s">
        <v>68</v>
      </c>
      <c r="C26" s="42" t="s">
        <v>23</v>
      </c>
      <c r="D26" s="27">
        <v>0.48454292959787471</v>
      </c>
      <c r="E26" s="27">
        <v>1.1752204946439231</v>
      </c>
      <c r="F26" s="27">
        <v>0.45698255774494939</v>
      </c>
      <c r="G26" s="27">
        <v>0.46501524574205333</v>
      </c>
      <c r="H26" s="39">
        <v>0.46523908008272691</v>
      </c>
      <c r="L26" s="35"/>
      <c r="M26" s="88" t="s">
        <v>68</v>
      </c>
      <c r="N26" s="42" t="s">
        <v>23</v>
      </c>
      <c r="O26" s="29">
        <v>1605</v>
      </c>
      <c r="P26" s="29">
        <v>3130</v>
      </c>
      <c r="Q26" s="29">
        <v>1212</v>
      </c>
      <c r="R26" s="29">
        <v>1156</v>
      </c>
      <c r="S26" s="40">
        <v>1163</v>
      </c>
    </row>
    <row r="27" spans="1:19" x14ac:dyDescent="0.25">
      <c r="A27" s="35"/>
      <c r="B27" s="88"/>
      <c r="C27" s="43" t="s">
        <v>24</v>
      </c>
      <c r="D27" s="27">
        <v>0.48454292959787471</v>
      </c>
      <c r="E27" s="27">
        <v>1.1752204946439231</v>
      </c>
      <c r="F27" s="27">
        <v>0.45698255774494939</v>
      </c>
      <c r="G27" s="27">
        <v>0.46501524574205333</v>
      </c>
      <c r="H27" s="39">
        <v>0.46523908008272691</v>
      </c>
      <c r="L27" s="35"/>
      <c r="M27" s="88"/>
      <c r="N27" s="43" t="s">
        <v>24</v>
      </c>
      <c r="O27" s="29">
        <v>554.28735026759102</v>
      </c>
      <c r="P27" s="29">
        <v>1547.3103937301833</v>
      </c>
      <c r="Q27" s="29">
        <v>328.20736830988938</v>
      </c>
      <c r="R27" s="29">
        <v>375.75843303910005</v>
      </c>
      <c r="S27" s="40">
        <v>459.90542506041385</v>
      </c>
    </row>
    <row r="28" spans="1:19" x14ac:dyDescent="0.25">
      <c r="A28" s="35"/>
      <c r="B28" s="37" t="s">
        <v>20</v>
      </c>
      <c r="C28" s="42" t="s">
        <v>23</v>
      </c>
      <c r="D28" s="21">
        <v>1.0376389675372781</v>
      </c>
      <c r="E28" s="21">
        <v>0.94525787553605067</v>
      </c>
      <c r="F28" s="21">
        <v>0.77323991577582185</v>
      </c>
      <c r="G28" s="21">
        <v>0.60680598087839221</v>
      </c>
      <c r="H28" s="22">
        <v>0.51853732859319446</v>
      </c>
      <c r="L28" s="35"/>
      <c r="M28" s="37" t="s">
        <v>20</v>
      </c>
      <c r="N28" s="42" t="s">
        <v>23</v>
      </c>
      <c r="O28" s="29">
        <v>61221</v>
      </c>
      <c r="P28" s="29">
        <v>55187</v>
      </c>
      <c r="Q28" s="29">
        <v>45026</v>
      </c>
      <c r="R28" s="29">
        <v>35386</v>
      </c>
      <c r="S28" s="33">
        <v>36756</v>
      </c>
    </row>
    <row r="29" spans="1:19" x14ac:dyDescent="0.25">
      <c r="A29" s="35"/>
      <c r="B29" s="37"/>
      <c r="C29" s="43" t="s">
        <v>24</v>
      </c>
      <c r="D29" s="21">
        <v>0.1432255969768281</v>
      </c>
      <c r="E29" s="21">
        <v>6.8575945988416487E-2</v>
      </c>
      <c r="F29" s="21">
        <v>4.6314777869139762E-2</v>
      </c>
      <c r="G29" s="21">
        <v>4.1270981810874262E-2</v>
      </c>
      <c r="H29" s="22">
        <v>3.8267103571108387E-2</v>
      </c>
      <c r="L29" s="35"/>
      <c r="M29" s="37"/>
      <c r="N29" s="43" t="s">
        <v>24</v>
      </c>
      <c r="O29" s="29">
        <v>8809.8768586336155</v>
      </c>
      <c r="P29" s="29">
        <v>4119.0784065186472</v>
      </c>
      <c r="Q29" s="29">
        <v>2717.4403431913365</v>
      </c>
      <c r="R29" s="29">
        <v>2423.9839752135572</v>
      </c>
      <c r="S29" s="33">
        <v>2725.4517657564652</v>
      </c>
    </row>
    <row r="30" spans="1:19" x14ac:dyDescent="0.25">
      <c r="A30" s="49"/>
      <c r="B30" s="50"/>
      <c r="C30" s="50"/>
      <c r="D30" s="51"/>
      <c r="E30" s="51"/>
      <c r="F30" s="51"/>
      <c r="G30" s="51"/>
      <c r="H30" s="89"/>
      <c r="L30" s="49"/>
      <c r="M30" s="50"/>
      <c r="N30" s="50"/>
      <c r="O30" s="51"/>
      <c r="P30" s="51"/>
      <c r="Q30" s="51"/>
      <c r="R30" s="51"/>
      <c r="S30" s="89"/>
    </row>
    <row r="31" spans="1:19" x14ac:dyDescent="0.25">
      <c r="A31" s="174" t="s">
        <v>8</v>
      </c>
      <c r="B31" s="174"/>
      <c r="C31" s="174"/>
      <c r="L31" s="174" t="s">
        <v>8</v>
      </c>
      <c r="M31" s="174"/>
      <c r="N31" s="174"/>
    </row>
    <row r="32" spans="1:19" ht="66.75" customHeight="1" x14ac:dyDescent="0.25">
      <c r="A32" s="172" t="s">
        <v>15</v>
      </c>
      <c r="B32" s="172"/>
      <c r="C32" s="172"/>
      <c r="D32" s="172"/>
      <c r="E32" s="172"/>
      <c r="F32" s="172"/>
      <c r="G32" s="172"/>
      <c r="H32" s="172"/>
      <c r="L32" s="172" t="s">
        <v>15</v>
      </c>
      <c r="M32" s="172"/>
      <c r="N32" s="172"/>
      <c r="O32" s="172"/>
      <c r="P32" s="172"/>
      <c r="Q32" s="172"/>
      <c r="R32" s="172"/>
      <c r="S32" s="172"/>
    </row>
    <row r="33" spans="1:19" ht="77.25" customHeight="1" x14ac:dyDescent="0.25">
      <c r="A33" s="172" t="s">
        <v>16</v>
      </c>
      <c r="B33" s="172"/>
      <c r="C33" s="172"/>
      <c r="D33" s="172"/>
      <c r="E33" s="172"/>
      <c r="F33" s="172"/>
      <c r="G33" s="172"/>
      <c r="H33" s="172"/>
      <c r="L33" s="172" t="s">
        <v>16</v>
      </c>
      <c r="M33" s="172"/>
      <c r="N33" s="172"/>
      <c r="O33" s="172"/>
      <c r="P33" s="172"/>
      <c r="Q33" s="172"/>
      <c r="R33" s="172"/>
      <c r="S33" s="172"/>
    </row>
    <row r="34" spans="1:19" ht="27.75" customHeight="1" x14ac:dyDescent="0.25">
      <c r="A34" s="172" t="s">
        <v>70</v>
      </c>
      <c r="B34" s="172"/>
      <c r="C34" s="172"/>
      <c r="D34" s="172"/>
      <c r="E34" s="172"/>
      <c r="F34" s="172"/>
      <c r="G34" s="172"/>
      <c r="H34" s="172"/>
      <c r="L34" s="172" t="s">
        <v>70</v>
      </c>
      <c r="M34" s="172"/>
      <c r="N34" s="172"/>
      <c r="O34" s="172"/>
      <c r="P34" s="172"/>
      <c r="Q34" s="172"/>
      <c r="R34" s="172"/>
      <c r="S34" s="172"/>
    </row>
    <row r="35" spans="1:19" ht="56.25" customHeight="1" x14ac:dyDescent="0.25">
      <c r="A35" s="172" t="s">
        <v>253</v>
      </c>
      <c r="B35" s="172"/>
      <c r="C35" s="172"/>
      <c r="D35" s="172"/>
      <c r="E35" s="172"/>
      <c r="F35" s="172"/>
      <c r="G35" s="172"/>
      <c r="H35" s="172"/>
      <c r="L35" s="172" t="s">
        <v>253</v>
      </c>
      <c r="M35" s="172"/>
      <c r="N35" s="172"/>
      <c r="O35" s="172"/>
      <c r="P35" s="172"/>
      <c r="Q35" s="172"/>
      <c r="R35" s="172"/>
      <c r="S35" s="172"/>
    </row>
    <row r="36" spans="1:19" ht="19.5" customHeight="1" x14ac:dyDescent="0.25">
      <c r="A36" s="172" t="s">
        <v>227</v>
      </c>
      <c r="B36" s="172"/>
      <c r="C36" s="172"/>
      <c r="D36" s="172"/>
      <c r="E36" s="172"/>
      <c r="F36" s="172"/>
      <c r="G36" s="172"/>
      <c r="H36" s="172"/>
      <c r="L36" s="172" t="s">
        <v>227</v>
      </c>
      <c r="M36" s="172"/>
      <c r="N36" s="172"/>
      <c r="O36" s="172"/>
      <c r="P36" s="172"/>
      <c r="Q36" s="172"/>
      <c r="R36" s="172"/>
      <c r="S36" s="172"/>
    </row>
    <row r="37" spans="1:19" ht="39.75" customHeight="1" x14ac:dyDescent="0.25">
      <c r="A37" s="172" t="s">
        <v>251</v>
      </c>
      <c r="B37" s="172"/>
      <c r="C37" s="172"/>
      <c r="D37" s="172"/>
      <c r="E37" s="172"/>
      <c r="F37" s="172"/>
      <c r="G37" s="172"/>
      <c r="H37" s="172"/>
      <c r="L37" s="172" t="s">
        <v>251</v>
      </c>
      <c r="M37" s="172"/>
      <c r="N37" s="172"/>
      <c r="O37" s="172"/>
      <c r="P37" s="172"/>
      <c r="Q37" s="172"/>
      <c r="R37" s="172"/>
      <c r="S37" s="172"/>
    </row>
    <row r="38" spans="1:19" x14ac:dyDescent="0.25">
      <c r="A38" s="172" t="s">
        <v>11</v>
      </c>
      <c r="B38" s="172"/>
      <c r="C38" s="172"/>
      <c r="D38" s="172"/>
      <c r="E38" s="172"/>
      <c r="F38" s="172"/>
      <c r="G38" s="172"/>
      <c r="H38" s="172"/>
      <c r="L38" s="172" t="s">
        <v>11</v>
      </c>
      <c r="M38" s="172"/>
      <c r="N38" s="172"/>
      <c r="O38" s="172"/>
      <c r="P38" s="172"/>
      <c r="Q38" s="172"/>
      <c r="R38" s="172"/>
      <c r="S38" s="172"/>
    </row>
  </sheetData>
  <mergeCells count="18">
    <mergeCell ref="A33:H33"/>
    <mergeCell ref="L33:S33"/>
    <mergeCell ref="A34:H34"/>
    <mergeCell ref="L34:S34"/>
    <mergeCell ref="A38:H38"/>
    <mergeCell ref="L38:S38"/>
    <mergeCell ref="A35:H35"/>
    <mergeCell ref="L35:S35"/>
    <mergeCell ref="A36:H36"/>
    <mergeCell ref="L36:S36"/>
    <mergeCell ref="A37:H37"/>
    <mergeCell ref="L37:S37"/>
    <mergeCell ref="A8:A9"/>
    <mergeCell ref="L8:L9"/>
    <mergeCell ref="A31:C31"/>
    <mergeCell ref="L31:N31"/>
    <mergeCell ref="A32:H32"/>
    <mergeCell ref="L32:S32"/>
  </mergeCells>
  <hyperlinks>
    <hyperlink ref="A1" location="Indice!A1" display="Indice" xr:uid="{EA4788EF-30E6-4CE5-A1C5-F4C0DDE8E80F}"/>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92E34-7935-4ADC-B2C0-BE9ECBA92CA1}">
  <dimension ref="A1:S37"/>
  <sheetViews>
    <sheetView workbookViewId="0"/>
  </sheetViews>
  <sheetFormatPr baseColWidth="10" defaultRowHeight="15" x14ac:dyDescent="0.25"/>
  <cols>
    <col min="3" max="3" width="14.7109375" customWidth="1"/>
    <col min="14" max="14" width="15.85546875" customWidth="1"/>
  </cols>
  <sheetData>
    <row r="1" spans="1:19" x14ac:dyDescent="0.25">
      <c r="A1" s="166" t="s">
        <v>278</v>
      </c>
    </row>
    <row r="3" spans="1:19" ht="18.75" customHeight="1" x14ac:dyDescent="0.25">
      <c r="A3" s="148" t="s">
        <v>395</v>
      </c>
      <c r="B3" s="148"/>
      <c r="C3" s="148"/>
      <c r="D3" s="148"/>
      <c r="E3" s="148"/>
      <c r="F3" s="148"/>
      <c r="G3" s="148"/>
      <c r="H3" s="148"/>
      <c r="L3" s="148" t="s">
        <v>396</v>
      </c>
      <c r="M3" s="148"/>
      <c r="N3" s="148"/>
      <c r="O3" s="148"/>
      <c r="P3" s="148"/>
      <c r="Q3" s="148"/>
      <c r="R3" s="148"/>
      <c r="S3" s="148"/>
    </row>
    <row r="4" spans="1:19" x14ac:dyDescent="0.25">
      <c r="A4" s="17" t="s">
        <v>14</v>
      </c>
      <c r="L4" s="7" t="s">
        <v>17</v>
      </c>
    </row>
    <row r="6" spans="1:19" x14ac:dyDescent="0.25">
      <c r="A6" s="1"/>
      <c r="B6" s="2"/>
      <c r="C6" s="2"/>
      <c r="D6" s="53">
        <v>2011</v>
      </c>
      <c r="E6" s="53">
        <v>2013</v>
      </c>
      <c r="F6" s="53">
        <v>2015</v>
      </c>
      <c r="G6" s="53">
        <v>2017</v>
      </c>
      <c r="H6" s="54">
        <v>2020</v>
      </c>
      <c r="L6" s="1"/>
      <c r="M6" s="2"/>
      <c r="N6" s="2"/>
      <c r="O6" s="53">
        <v>2011</v>
      </c>
      <c r="P6" s="53">
        <v>2013</v>
      </c>
      <c r="Q6" s="53">
        <v>2015</v>
      </c>
      <c r="R6" s="53">
        <v>2017</v>
      </c>
      <c r="S6" s="54">
        <v>2020</v>
      </c>
    </row>
    <row r="7" spans="1:19" x14ac:dyDescent="0.25">
      <c r="A7" s="8"/>
      <c r="B7" s="6"/>
      <c r="C7" s="6"/>
      <c r="D7" s="6"/>
      <c r="E7" s="6"/>
      <c r="F7" s="7"/>
      <c r="G7" s="7"/>
      <c r="H7" s="34"/>
      <c r="L7" s="8"/>
      <c r="M7" s="6"/>
      <c r="N7" s="6"/>
      <c r="O7" s="6"/>
      <c r="P7" s="6"/>
      <c r="Q7" s="7"/>
      <c r="R7" s="7"/>
      <c r="S7" s="34"/>
    </row>
    <row r="8" spans="1:19" x14ac:dyDescent="0.25">
      <c r="A8" s="173"/>
      <c r="B8" s="86" t="s">
        <v>59</v>
      </c>
      <c r="C8" s="42" t="s">
        <v>23</v>
      </c>
      <c r="D8" s="27">
        <v>69.018420961933927</v>
      </c>
      <c r="E8" s="27">
        <v>67.645367146223691</v>
      </c>
      <c r="F8" s="27">
        <v>71.81697848689501</v>
      </c>
      <c r="G8" s="27">
        <v>70.914892120426614</v>
      </c>
      <c r="H8" s="39">
        <v>61.775769305164289</v>
      </c>
      <c r="L8" s="173"/>
      <c r="M8" s="86" t="s">
        <v>59</v>
      </c>
      <c r="N8" s="42" t="s">
        <v>23</v>
      </c>
      <c r="O8" s="29">
        <v>540691</v>
      </c>
      <c r="P8" s="29">
        <v>544531</v>
      </c>
      <c r="Q8" s="29">
        <v>605499</v>
      </c>
      <c r="R8" s="29">
        <v>614986</v>
      </c>
      <c r="S8" s="40">
        <v>571681</v>
      </c>
    </row>
    <row r="9" spans="1:19" x14ac:dyDescent="0.25">
      <c r="A9" s="173"/>
      <c r="B9" s="86"/>
      <c r="C9" s="43" t="s">
        <v>24</v>
      </c>
      <c r="D9" s="27">
        <v>0.94827084858376787</v>
      </c>
      <c r="E9" s="27">
        <v>0.93748722063042433</v>
      </c>
      <c r="F9" s="27">
        <v>0.54913895878079622</v>
      </c>
      <c r="G9" s="27">
        <v>0.61371492298421371</v>
      </c>
      <c r="H9" s="39">
        <v>0.7833957626445518</v>
      </c>
      <c r="L9" s="173"/>
      <c r="M9" s="86"/>
      <c r="N9" s="43" t="s">
        <v>24</v>
      </c>
      <c r="O9" s="29">
        <v>18090.114502256401</v>
      </c>
      <c r="P9" s="29">
        <v>14102.002576422363</v>
      </c>
      <c r="Q9" s="29">
        <v>12449.680472711567</v>
      </c>
      <c r="R9" s="29">
        <v>13024.01401772954</v>
      </c>
      <c r="S9" s="40">
        <v>16670.656526122038</v>
      </c>
    </row>
    <row r="10" spans="1:19" x14ac:dyDescent="0.25">
      <c r="A10" s="35"/>
      <c r="B10" s="86" t="s">
        <v>60</v>
      </c>
      <c r="C10" s="42" t="s">
        <v>23</v>
      </c>
      <c r="D10" s="27">
        <v>69.212370932626641</v>
      </c>
      <c r="E10" s="27">
        <v>71.727151056867214</v>
      </c>
      <c r="F10" s="27">
        <v>72.174896990131344</v>
      </c>
      <c r="G10" s="27">
        <v>74.28090871001163</v>
      </c>
      <c r="H10" s="39">
        <v>62.887825293378299</v>
      </c>
      <c r="L10" s="35"/>
      <c r="M10" s="86" t="s">
        <v>60</v>
      </c>
      <c r="N10" s="42" t="s">
        <v>23</v>
      </c>
      <c r="O10" s="29">
        <v>538529</v>
      </c>
      <c r="P10" s="29">
        <v>575586</v>
      </c>
      <c r="Q10" s="29">
        <v>597663</v>
      </c>
      <c r="R10" s="29">
        <v>618731</v>
      </c>
      <c r="S10" s="40">
        <v>653951</v>
      </c>
    </row>
    <row r="11" spans="1:19" x14ac:dyDescent="0.25">
      <c r="A11" s="35"/>
      <c r="B11" s="86"/>
      <c r="C11" s="43" t="s">
        <v>24</v>
      </c>
      <c r="D11" s="27">
        <v>1.3810075835056763</v>
      </c>
      <c r="E11" s="27">
        <v>0.70687956918443251</v>
      </c>
      <c r="F11" s="27">
        <v>0.59180459189374957</v>
      </c>
      <c r="G11" s="27">
        <v>0.6292095368188767</v>
      </c>
      <c r="H11" s="39">
        <v>0.60655617827923325</v>
      </c>
      <c r="L11" s="35"/>
      <c r="M11" s="86"/>
      <c r="N11" s="43" t="s">
        <v>24</v>
      </c>
      <c r="O11" s="29">
        <v>20296.713226643984</v>
      </c>
      <c r="P11" s="29">
        <v>15751.33322268626</v>
      </c>
      <c r="Q11" s="29">
        <v>13530.382241235475</v>
      </c>
      <c r="R11" s="29">
        <v>13846.798337657132</v>
      </c>
      <c r="S11" s="40">
        <v>14597.540889108217</v>
      </c>
    </row>
    <row r="12" spans="1:19" x14ac:dyDescent="0.25">
      <c r="A12" s="35"/>
      <c r="B12" s="86" t="s">
        <v>61</v>
      </c>
      <c r="C12" s="42" t="s">
        <v>23</v>
      </c>
      <c r="D12" s="27">
        <v>71.288172269103271</v>
      </c>
      <c r="E12" s="27">
        <v>74.769823680865628</v>
      </c>
      <c r="F12" s="27">
        <v>75.230906548217419</v>
      </c>
      <c r="G12" s="27">
        <v>75.248086192231355</v>
      </c>
      <c r="H12" s="39">
        <v>66.800980403399919</v>
      </c>
      <c r="L12" s="35"/>
      <c r="M12" s="86" t="s">
        <v>61</v>
      </c>
      <c r="N12" s="42" t="s">
        <v>23</v>
      </c>
      <c r="O12" s="29">
        <v>535680</v>
      </c>
      <c r="P12" s="29">
        <v>550599</v>
      </c>
      <c r="Q12" s="29">
        <v>573990</v>
      </c>
      <c r="R12" s="29">
        <v>636960</v>
      </c>
      <c r="S12" s="40">
        <v>640753</v>
      </c>
    </row>
    <row r="13" spans="1:19" x14ac:dyDescent="0.25">
      <c r="A13" s="35"/>
      <c r="B13" s="86"/>
      <c r="C13" s="43" t="s">
        <v>24</v>
      </c>
      <c r="D13" s="27">
        <v>1.5199135355502453</v>
      </c>
      <c r="E13" s="27">
        <v>0.80228983823259981</v>
      </c>
      <c r="F13" s="27">
        <v>0.66544326612431348</v>
      </c>
      <c r="G13" s="27">
        <v>0.58641225488005466</v>
      </c>
      <c r="H13" s="39">
        <v>0.6566273854026542</v>
      </c>
      <c r="L13" s="35"/>
      <c r="M13" s="86"/>
      <c r="N13" s="43" t="s">
        <v>24</v>
      </c>
      <c r="O13" s="29">
        <v>18098.255858940007</v>
      </c>
      <c r="P13" s="29">
        <v>19153.315334181731</v>
      </c>
      <c r="Q13" s="29">
        <v>15051.223357175997</v>
      </c>
      <c r="R13" s="29">
        <v>13378.08710604943</v>
      </c>
      <c r="S13" s="40">
        <v>14479.639796246187</v>
      </c>
    </row>
    <row r="14" spans="1:19" x14ac:dyDescent="0.25">
      <c r="A14" s="35"/>
      <c r="B14" s="86" t="s">
        <v>62</v>
      </c>
      <c r="C14" s="42" t="s">
        <v>23</v>
      </c>
      <c r="D14" s="27">
        <v>72.558780988260622</v>
      </c>
      <c r="E14" s="27">
        <v>76.675954829613914</v>
      </c>
      <c r="F14" s="27">
        <v>78.09647574815591</v>
      </c>
      <c r="G14" s="27">
        <v>76.083186310293812</v>
      </c>
      <c r="H14" s="39">
        <v>68.883652933051948</v>
      </c>
      <c r="L14" s="35"/>
      <c r="M14" s="86" t="s">
        <v>62</v>
      </c>
      <c r="N14" s="42" t="s">
        <v>23</v>
      </c>
      <c r="O14" s="29">
        <v>474562</v>
      </c>
      <c r="P14" s="29">
        <v>553651</v>
      </c>
      <c r="Q14" s="29">
        <v>528842</v>
      </c>
      <c r="R14" s="29">
        <v>507573</v>
      </c>
      <c r="S14" s="40">
        <v>596985</v>
      </c>
    </row>
    <row r="15" spans="1:19" x14ac:dyDescent="0.25">
      <c r="A15" s="35"/>
      <c r="B15" s="86"/>
      <c r="C15" s="43" t="s">
        <v>24</v>
      </c>
      <c r="D15" s="27">
        <v>1.4289202826582332</v>
      </c>
      <c r="E15" s="27">
        <v>0.8949226792467454</v>
      </c>
      <c r="F15" s="27">
        <v>0.61200645308131885</v>
      </c>
      <c r="G15" s="27">
        <v>0.65162029527486454</v>
      </c>
      <c r="H15" s="39">
        <v>0.78182695923621792</v>
      </c>
      <c r="L15" s="35"/>
      <c r="M15" s="86"/>
      <c r="N15" s="43" t="s">
        <v>24</v>
      </c>
      <c r="O15" s="29">
        <v>22518.408912485003</v>
      </c>
      <c r="P15" s="29">
        <v>22846.772721989491</v>
      </c>
      <c r="Q15" s="29">
        <v>11348.972869399793</v>
      </c>
      <c r="R15" s="29">
        <v>11012.01091949</v>
      </c>
      <c r="S15" s="40">
        <v>14379.953649455745</v>
      </c>
    </row>
    <row r="16" spans="1:19" x14ac:dyDescent="0.25">
      <c r="A16" s="35"/>
      <c r="B16" s="86" t="s">
        <v>63</v>
      </c>
      <c r="C16" s="42" t="s">
        <v>23</v>
      </c>
      <c r="D16" s="27">
        <v>76.39737676228421</v>
      </c>
      <c r="E16" s="27">
        <v>75.741964911032142</v>
      </c>
      <c r="F16" s="27">
        <v>79.071330776981</v>
      </c>
      <c r="G16" s="27">
        <v>77.70362651172394</v>
      </c>
      <c r="H16" s="39">
        <v>71.089195958100277</v>
      </c>
      <c r="L16" s="35"/>
      <c r="M16" s="86" t="s">
        <v>63</v>
      </c>
      <c r="N16" s="42" t="s">
        <v>23</v>
      </c>
      <c r="O16" s="29">
        <v>492417</v>
      </c>
      <c r="P16" s="29">
        <v>468280</v>
      </c>
      <c r="Q16" s="29">
        <v>481085</v>
      </c>
      <c r="R16" s="29">
        <v>477962</v>
      </c>
      <c r="S16" s="40">
        <v>614527</v>
      </c>
    </row>
    <row r="17" spans="1:19" x14ac:dyDescent="0.25">
      <c r="A17" s="35"/>
      <c r="B17" s="86"/>
      <c r="C17" s="43" t="s">
        <v>24</v>
      </c>
      <c r="D17" s="27">
        <v>1.7108061847070082</v>
      </c>
      <c r="E17" s="27">
        <v>0.87970532999086992</v>
      </c>
      <c r="F17" s="27">
        <v>0.63340167808902137</v>
      </c>
      <c r="G17" s="27">
        <v>0.71894178528136765</v>
      </c>
      <c r="H17" s="39">
        <v>0.70436452038401287</v>
      </c>
      <c r="L17" s="35"/>
      <c r="M17" s="86"/>
      <c r="N17" s="43" t="s">
        <v>24</v>
      </c>
      <c r="O17" s="29">
        <v>26386.42354669562</v>
      </c>
      <c r="P17" s="29">
        <v>13454.225257166374</v>
      </c>
      <c r="Q17" s="29">
        <v>11017.944658271141</v>
      </c>
      <c r="R17" s="29">
        <v>11055.088046481442</v>
      </c>
      <c r="S17" s="40">
        <v>14919.63683374679</v>
      </c>
    </row>
    <row r="18" spans="1:19" x14ac:dyDescent="0.25">
      <c r="A18" s="35"/>
      <c r="B18" s="86" t="s">
        <v>64</v>
      </c>
      <c r="C18" s="42" t="s">
        <v>23</v>
      </c>
      <c r="D18" s="27">
        <v>79.673560712544102</v>
      </c>
      <c r="E18" s="27">
        <v>77.946965337110981</v>
      </c>
      <c r="F18" s="27">
        <v>79.442519291226063</v>
      </c>
      <c r="G18" s="27">
        <v>78.940432965494892</v>
      </c>
      <c r="H18" s="39">
        <v>75.847788907891527</v>
      </c>
      <c r="L18" s="35"/>
      <c r="M18" s="86" t="s">
        <v>64</v>
      </c>
      <c r="N18" s="42" t="s">
        <v>23</v>
      </c>
      <c r="O18" s="29">
        <v>472175</v>
      </c>
      <c r="P18" s="29">
        <v>440186</v>
      </c>
      <c r="Q18" s="29">
        <v>444751</v>
      </c>
      <c r="R18" s="29">
        <v>443305</v>
      </c>
      <c r="S18" s="40">
        <v>496712</v>
      </c>
    </row>
    <row r="19" spans="1:19" x14ac:dyDescent="0.25">
      <c r="A19" s="35"/>
      <c r="B19" s="86"/>
      <c r="C19" s="43" t="s">
        <v>24</v>
      </c>
      <c r="D19" s="27">
        <v>0.9750181959449864</v>
      </c>
      <c r="E19" s="27">
        <v>0.88846231033382805</v>
      </c>
      <c r="F19" s="27">
        <v>0.76271899610389815</v>
      </c>
      <c r="G19" s="27">
        <v>0.73113978743568242</v>
      </c>
      <c r="H19" s="39">
        <v>1.6053273688077285</v>
      </c>
      <c r="L19" s="35"/>
      <c r="M19" s="86"/>
      <c r="N19" s="43" t="s">
        <v>24</v>
      </c>
      <c r="O19" s="29">
        <v>22325.734458306561</v>
      </c>
      <c r="P19" s="29">
        <v>15577.978288211683</v>
      </c>
      <c r="Q19" s="29">
        <v>9898.1737238698897</v>
      </c>
      <c r="R19" s="29">
        <v>11243.776268962514</v>
      </c>
      <c r="S19" s="40">
        <v>40590.584460683182</v>
      </c>
    </row>
    <row r="20" spans="1:19" x14ac:dyDescent="0.25">
      <c r="A20" s="35"/>
      <c r="B20" s="86" t="s">
        <v>65</v>
      </c>
      <c r="C20" s="42" t="s">
        <v>23</v>
      </c>
      <c r="D20" s="27">
        <v>81.577412300138718</v>
      </c>
      <c r="E20" s="27">
        <v>80.491933138806161</v>
      </c>
      <c r="F20" s="27">
        <v>81.486728134630042</v>
      </c>
      <c r="G20" s="27">
        <v>81.146035577478088</v>
      </c>
      <c r="H20" s="39">
        <v>74.014445204601557</v>
      </c>
      <c r="L20" s="35"/>
      <c r="M20" s="86" t="s">
        <v>65</v>
      </c>
      <c r="N20" s="42" t="s">
        <v>23</v>
      </c>
      <c r="O20" s="29">
        <v>395772</v>
      </c>
      <c r="P20" s="29">
        <v>401369</v>
      </c>
      <c r="Q20" s="29">
        <v>396908</v>
      </c>
      <c r="R20" s="29">
        <v>371136</v>
      </c>
      <c r="S20" s="40">
        <v>444644</v>
      </c>
    </row>
    <row r="21" spans="1:19" x14ac:dyDescent="0.25">
      <c r="A21" s="35"/>
      <c r="B21" s="86"/>
      <c r="C21" s="43" t="s">
        <v>24</v>
      </c>
      <c r="D21" s="27">
        <v>1.0873662235336414</v>
      </c>
      <c r="E21" s="27">
        <v>1.0027727965712556</v>
      </c>
      <c r="F21" s="27">
        <v>0.70332080627004634</v>
      </c>
      <c r="G21" s="27">
        <v>0.79079831903812026</v>
      </c>
      <c r="H21" s="39">
        <v>0.75046168175385275</v>
      </c>
      <c r="L21" s="35"/>
      <c r="M21" s="86"/>
      <c r="N21" s="43" t="s">
        <v>24</v>
      </c>
      <c r="O21" s="29">
        <v>22151.359018215731</v>
      </c>
      <c r="P21" s="29">
        <v>15393.081762304852</v>
      </c>
      <c r="Q21" s="29">
        <v>9605.2586626520369</v>
      </c>
      <c r="R21" s="29">
        <v>10373.529090308573</v>
      </c>
      <c r="S21" s="40">
        <v>11355.93736789439</v>
      </c>
    </row>
    <row r="22" spans="1:19" x14ac:dyDescent="0.25">
      <c r="A22" s="35"/>
      <c r="B22" s="88" t="s">
        <v>66</v>
      </c>
      <c r="C22" s="42" t="s">
        <v>23</v>
      </c>
      <c r="D22" s="27">
        <v>81.405312767780629</v>
      </c>
      <c r="E22" s="27">
        <v>81.200054239739643</v>
      </c>
      <c r="F22" s="27">
        <v>82.606089866315941</v>
      </c>
      <c r="G22" s="27">
        <v>79.537310422925572</v>
      </c>
      <c r="H22" s="39">
        <v>76.776989403656131</v>
      </c>
      <c r="L22" s="35"/>
      <c r="M22" s="88" t="s">
        <v>66</v>
      </c>
      <c r="N22" s="42" t="s">
        <v>23</v>
      </c>
      <c r="O22" s="29">
        <v>374300</v>
      </c>
      <c r="P22" s="29">
        <v>359294</v>
      </c>
      <c r="Q22" s="29">
        <v>347333</v>
      </c>
      <c r="R22" s="29">
        <v>307636</v>
      </c>
      <c r="S22" s="40">
        <v>378076</v>
      </c>
    </row>
    <row r="23" spans="1:19" x14ac:dyDescent="0.25">
      <c r="A23" s="35"/>
      <c r="B23" s="88"/>
      <c r="C23" s="43" t="s">
        <v>24</v>
      </c>
      <c r="D23" s="27">
        <v>1.1068305497670925</v>
      </c>
      <c r="E23" s="27">
        <v>1.2427097769514182</v>
      </c>
      <c r="F23" s="27">
        <v>1.2870115997154665</v>
      </c>
      <c r="G23" s="27">
        <v>0.94171219615046753</v>
      </c>
      <c r="H23" s="39">
        <v>0.93850090821049492</v>
      </c>
      <c r="L23" s="35"/>
      <c r="M23" s="88"/>
      <c r="N23" s="43" t="s">
        <v>24</v>
      </c>
      <c r="O23" s="29">
        <v>20738.036594419227</v>
      </c>
      <c r="P23" s="29">
        <v>14873.388438916627</v>
      </c>
      <c r="Q23" s="29">
        <v>10074.468193359211</v>
      </c>
      <c r="R23" s="29">
        <v>9410.8288774759749</v>
      </c>
      <c r="S23" s="40">
        <v>10281.698977872204</v>
      </c>
    </row>
    <row r="24" spans="1:19" x14ac:dyDescent="0.25">
      <c r="A24" s="35"/>
      <c r="B24" s="88" t="s">
        <v>67</v>
      </c>
      <c r="C24" s="42" t="s">
        <v>23</v>
      </c>
      <c r="D24" s="27">
        <v>85.235449407683433</v>
      </c>
      <c r="E24" s="27">
        <v>82.513128006588914</v>
      </c>
      <c r="F24" s="27">
        <v>85.092359679143229</v>
      </c>
      <c r="G24" s="27">
        <v>83.907775217893402</v>
      </c>
      <c r="H24" s="39">
        <v>81.901611550829728</v>
      </c>
      <c r="L24" s="35"/>
      <c r="M24" s="88" t="s">
        <v>67</v>
      </c>
      <c r="N24" s="42" t="s">
        <v>23</v>
      </c>
      <c r="O24" s="29">
        <v>357740</v>
      </c>
      <c r="P24" s="29">
        <v>314578</v>
      </c>
      <c r="Q24" s="29">
        <v>315274</v>
      </c>
      <c r="R24" s="29">
        <v>292088</v>
      </c>
      <c r="S24" s="40">
        <v>355548</v>
      </c>
    </row>
    <row r="25" spans="1:19" x14ac:dyDescent="0.25">
      <c r="A25" s="35"/>
      <c r="B25" s="88"/>
      <c r="C25" s="43" t="s">
        <v>24</v>
      </c>
      <c r="D25" s="27">
        <v>1.2567506988202799</v>
      </c>
      <c r="E25" s="27">
        <v>0.96399585572025959</v>
      </c>
      <c r="F25" s="27">
        <v>0.66655013461422086</v>
      </c>
      <c r="G25" s="27">
        <v>0.89644780892728804</v>
      </c>
      <c r="H25" s="39">
        <v>0.87685952511926712</v>
      </c>
      <c r="L25" s="35"/>
      <c r="M25" s="88"/>
      <c r="N25" s="43" t="s">
        <v>24</v>
      </c>
      <c r="O25" s="29">
        <v>22338.930069222064</v>
      </c>
      <c r="P25" s="29">
        <v>12355.702866442391</v>
      </c>
      <c r="Q25" s="29">
        <v>10055.525746537243</v>
      </c>
      <c r="R25" s="29">
        <v>10948.99844507428</v>
      </c>
      <c r="S25" s="40">
        <v>13218.107801682703</v>
      </c>
    </row>
    <row r="26" spans="1:19" x14ac:dyDescent="0.25">
      <c r="A26" s="35"/>
      <c r="B26" s="88" t="s">
        <v>68</v>
      </c>
      <c r="C26" s="42" t="s">
        <v>23</v>
      </c>
      <c r="D26" s="27">
        <v>86.980739041178595</v>
      </c>
      <c r="E26" s="27">
        <v>84.518628934454227</v>
      </c>
      <c r="F26" s="27">
        <v>84.439970137773457</v>
      </c>
      <c r="G26" s="27">
        <v>82.823398794822083</v>
      </c>
      <c r="H26" s="39">
        <v>83.218190327987557</v>
      </c>
      <c r="L26" s="35"/>
      <c r="M26" s="88" t="s">
        <v>68</v>
      </c>
      <c r="N26" s="42" t="s">
        <v>23</v>
      </c>
      <c r="O26" s="29">
        <v>288115</v>
      </c>
      <c r="P26" s="29">
        <v>225101</v>
      </c>
      <c r="Q26" s="29">
        <v>223950</v>
      </c>
      <c r="R26" s="29">
        <v>205894</v>
      </c>
      <c r="S26" s="40">
        <v>208028</v>
      </c>
    </row>
    <row r="27" spans="1:19" x14ac:dyDescent="0.25">
      <c r="A27" s="35"/>
      <c r="B27" s="88"/>
      <c r="C27" s="43" t="s">
        <v>24</v>
      </c>
      <c r="D27" s="27">
        <v>1.1825912084391725</v>
      </c>
      <c r="E27" s="27">
        <v>1.4402664184841494</v>
      </c>
      <c r="F27" s="27">
        <v>0.90596421896738022</v>
      </c>
      <c r="G27" s="27">
        <v>1.0169936292546631</v>
      </c>
      <c r="H27" s="39">
        <v>1.145511998272227</v>
      </c>
      <c r="L27" s="35"/>
      <c r="M27" s="88"/>
      <c r="N27" s="43" t="s">
        <v>24</v>
      </c>
      <c r="O27" s="29">
        <v>21528.370223264435</v>
      </c>
      <c r="P27" s="29">
        <v>13516.679557086662</v>
      </c>
      <c r="Q27" s="29">
        <v>9667.7176863417335</v>
      </c>
      <c r="R27" s="29">
        <v>11605.213597690788</v>
      </c>
      <c r="S27" s="40">
        <v>10822.94153172354</v>
      </c>
    </row>
    <row r="28" spans="1:19" x14ac:dyDescent="0.25">
      <c r="A28" s="35"/>
      <c r="B28" s="37" t="s">
        <v>20</v>
      </c>
      <c r="C28" s="42" t="s">
        <v>23</v>
      </c>
      <c r="D28" s="21">
        <v>75.762017440931217</v>
      </c>
      <c r="E28" s="21">
        <v>75.94344656090874</v>
      </c>
      <c r="F28" s="21">
        <v>77.544890281367202</v>
      </c>
      <c r="G28" s="21">
        <v>76.763443069197422</v>
      </c>
      <c r="H28" s="22">
        <v>69.990632582811358</v>
      </c>
      <c r="L28" s="35"/>
      <c r="M28" s="37" t="s">
        <v>20</v>
      </c>
      <c r="N28" s="42" t="s">
        <v>23</v>
      </c>
      <c r="O28" s="29">
        <v>4469981</v>
      </c>
      <c r="P28" s="29">
        <v>4433807</v>
      </c>
      <c r="Q28" s="29">
        <v>4515463</v>
      </c>
      <c r="R28" s="29">
        <v>4476474</v>
      </c>
      <c r="S28" s="33">
        <v>4961216</v>
      </c>
    </row>
    <row r="29" spans="1:19" x14ac:dyDescent="0.25">
      <c r="A29" s="35"/>
      <c r="B29" s="37"/>
      <c r="C29" s="43" t="s">
        <v>24</v>
      </c>
      <c r="D29" s="21">
        <v>0.44516021381031218</v>
      </c>
      <c r="E29" s="21">
        <v>0.33577068101584234</v>
      </c>
      <c r="F29" s="21">
        <v>0.27611500508463838</v>
      </c>
      <c r="G29" s="21">
        <v>0.27412589367493034</v>
      </c>
      <c r="H29" s="22">
        <v>0.30976994117290613</v>
      </c>
      <c r="L29" s="35"/>
      <c r="M29" s="37"/>
      <c r="N29" s="43" t="s">
        <v>24</v>
      </c>
      <c r="O29" s="29">
        <v>118257.30679838054</v>
      </c>
      <c r="P29" s="29">
        <v>81260.009334387767</v>
      </c>
      <c r="Q29" s="29">
        <v>47824.519663138271</v>
      </c>
      <c r="R29" s="29">
        <v>45862.523901572851</v>
      </c>
      <c r="S29" s="33">
        <v>66428.880361929681</v>
      </c>
    </row>
    <row r="30" spans="1:19" x14ac:dyDescent="0.25">
      <c r="A30" s="49"/>
      <c r="B30" s="50"/>
      <c r="C30" s="50"/>
      <c r="D30" s="51"/>
      <c r="E30" s="51"/>
      <c r="F30" s="51"/>
      <c r="G30" s="51"/>
      <c r="H30" s="89"/>
      <c r="L30" s="49"/>
      <c r="M30" s="50"/>
      <c r="N30" s="50"/>
      <c r="O30" s="51"/>
      <c r="P30" s="51"/>
      <c r="Q30" s="51"/>
      <c r="R30" s="51"/>
      <c r="S30" s="89"/>
    </row>
    <row r="31" spans="1:19" x14ac:dyDescent="0.25">
      <c r="A31" s="174" t="s">
        <v>8</v>
      </c>
      <c r="B31" s="174"/>
      <c r="C31" s="174"/>
      <c r="L31" s="174" t="s">
        <v>8</v>
      </c>
      <c r="M31" s="174"/>
      <c r="N31" s="174"/>
    </row>
    <row r="32" spans="1:19" ht="71.25" customHeight="1" x14ac:dyDescent="0.25">
      <c r="A32" s="172" t="s">
        <v>15</v>
      </c>
      <c r="B32" s="172"/>
      <c r="C32" s="172"/>
      <c r="D32" s="172"/>
      <c r="E32" s="172"/>
      <c r="F32" s="172"/>
      <c r="G32" s="172"/>
      <c r="H32" s="172"/>
      <c r="L32" s="172" t="s">
        <v>15</v>
      </c>
      <c r="M32" s="172"/>
      <c r="N32" s="172"/>
      <c r="O32" s="172"/>
      <c r="P32" s="172"/>
      <c r="Q32" s="172"/>
      <c r="R32" s="172"/>
      <c r="S32" s="172"/>
    </row>
    <row r="33" spans="1:19" ht="79.5" customHeight="1" x14ac:dyDescent="0.25">
      <c r="A33" s="172" t="s">
        <v>16</v>
      </c>
      <c r="B33" s="172"/>
      <c r="C33" s="172"/>
      <c r="D33" s="172"/>
      <c r="E33" s="172"/>
      <c r="F33" s="172"/>
      <c r="G33" s="172"/>
      <c r="H33" s="172"/>
      <c r="L33" s="172" t="s">
        <v>16</v>
      </c>
      <c r="M33" s="172"/>
      <c r="N33" s="172"/>
      <c r="O33" s="172"/>
      <c r="P33" s="172"/>
      <c r="Q33" s="172"/>
      <c r="R33" s="172"/>
      <c r="S33" s="172"/>
    </row>
    <row r="34" spans="1:19" ht="26.25" customHeight="1" x14ac:dyDescent="0.25">
      <c r="A34" s="172" t="s">
        <v>70</v>
      </c>
      <c r="B34" s="172"/>
      <c r="C34" s="172"/>
      <c r="D34" s="172"/>
      <c r="E34" s="172"/>
      <c r="F34" s="172"/>
      <c r="G34" s="172"/>
      <c r="H34" s="172"/>
      <c r="L34" s="172" t="s">
        <v>70</v>
      </c>
      <c r="M34" s="172"/>
      <c r="N34" s="172"/>
      <c r="O34" s="172"/>
      <c r="P34" s="172"/>
      <c r="Q34" s="172"/>
      <c r="R34" s="172"/>
      <c r="S34" s="172"/>
    </row>
    <row r="35" spans="1:19" ht="26.25" customHeight="1" x14ac:dyDescent="0.25">
      <c r="A35" s="172" t="s">
        <v>229</v>
      </c>
      <c r="B35" s="172"/>
      <c r="C35" s="172"/>
      <c r="D35" s="172"/>
      <c r="E35" s="172"/>
      <c r="F35" s="172"/>
      <c r="G35" s="172"/>
      <c r="H35" s="172"/>
      <c r="L35" s="172" t="s">
        <v>229</v>
      </c>
      <c r="M35" s="172"/>
      <c r="N35" s="172"/>
      <c r="O35" s="172"/>
      <c r="P35" s="172"/>
      <c r="Q35" s="172"/>
      <c r="R35" s="172"/>
      <c r="S35" s="172"/>
    </row>
    <row r="36" spans="1:19" ht="40.5" customHeight="1" x14ac:dyDescent="0.25">
      <c r="A36" s="172" t="s">
        <v>254</v>
      </c>
      <c r="B36" s="172"/>
      <c r="C36" s="172"/>
      <c r="D36" s="172"/>
      <c r="E36" s="172"/>
      <c r="F36" s="172"/>
      <c r="G36" s="172"/>
      <c r="H36" s="172"/>
      <c r="L36" s="172" t="s">
        <v>254</v>
      </c>
      <c r="M36" s="172"/>
      <c r="N36" s="172"/>
      <c r="O36" s="172"/>
      <c r="P36" s="172"/>
      <c r="Q36" s="172"/>
      <c r="R36" s="172"/>
      <c r="S36" s="172"/>
    </row>
    <row r="37" spans="1:19" x14ac:dyDescent="0.25">
      <c r="A37" s="172" t="s">
        <v>11</v>
      </c>
      <c r="B37" s="172"/>
      <c r="C37" s="172"/>
      <c r="D37" s="172"/>
      <c r="E37" s="172"/>
      <c r="F37" s="172"/>
      <c r="G37" s="172"/>
      <c r="H37" s="172"/>
      <c r="L37" s="172" t="s">
        <v>11</v>
      </c>
      <c r="M37" s="172"/>
      <c r="N37" s="172"/>
      <c r="O37" s="172"/>
      <c r="P37" s="172"/>
      <c r="Q37" s="172"/>
      <c r="R37" s="172"/>
      <c r="S37" s="172"/>
    </row>
  </sheetData>
  <mergeCells count="16">
    <mergeCell ref="A37:H37"/>
    <mergeCell ref="L37:S37"/>
    <mergeCell ref="A35:H35"/>
    <mergeCell ref="L35:S35"/>
    <mergeCell ref="A36:H36"/>
    <mergeCell ref="L36:S36"/>
    <mergeCell ref="A33:H33"/>
    <mergeCell ref="L33:S33"/>
    <mergeCell ref="A34:H34"/>
    <mergeCell ref="L34:S34"/>
    <mergeCell ref="A8:A9"/>
    <mergeCell ref="L8:L9"/>
    <mergeCell ref="A31:C31"/>
    <mergeCell ref="L31:N31"/>
    <mergeCell ref="A32:H32"/>
    <mergeCell ref="L32:S32"/>
  </mergeCells>
  <hyperlinks>
    <hyperlink ref="A1" location="Indice!A1" display="Indice" xr:uid="{63803A17-9B23-4771-8A56-C302B84BD93E}"/>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BE96C-673C-49E4-8190-8D4E926E5153}">
  <dimension ref="A1:S37"/>
  <sheetViews>
    <sheetView workbookViewId="0"/>
  </sheetViews>
  <sheetFormatPr baseColWidth="10" defaultRowHeight="15" x14ac:dyDescent="0.25"/>
  <cols>
    <col min="3" max="3" width="16.5703125" customWidth="1"/>
    <col min="14" max="14" width="14.7109375" customWidth="1"/>
  </cols>
  <sheetData>
    <row r="1" spans="1:19" x14ac:dyDescent="0.25">
      <c r="A1" s="166" t="s">
        <v>278</v>
      </c>
    </row>
    <row r="3" spans="1:19" x14ac:dyDescent="0.25">
      <c r="A3" s="148" t="s">
        <v>397</v>
      </c>
      <c r="B3" s="148"/>
      <c r="C3" s="148"/>
      <c r="D3" s="148"/>
      <c r="E3" s="148"/>
      <c r="F3" s="148"/>
      <c r="G3" s="148"/>
      <c r="H3" s="148"/>
      <c r="L3" s="148" t="s">
        <v>398</v>
      </c>
      <c r="M3" s="148"/>
      <c r="N3" s="148"/>
      <c r="O3" s="148"/>
      <c r="P3" s="148"/>
      <c r="Q3" s="148"/>
      <c r="R3" s="148"/>
      <c r="S3" s="148"/>
    </row>
    <row r="4" spans="1:19" x14ac:dyDescent="0.25">
      <c r="A4" s="17" t="s">
        <v>14</v>
      </c>
      <c r="L4" s="7" t="s">
        <v>17</v>
      </c>
    </row>
    <row r="6" spans="1:19" x14ac:dyDescent="0.25">
      <c r="A6" s="1"/>
      <c r="B6" s="2"/>
      <c r="C6" s="2"/>
      <c r="D6" s="53">
        <v>2011</v>
      </c>
      <c r="E6" s="53">
        <v>2013</v>
      </c>
      <c r="F6" s="53">
        <v>2015</v>
      </c>
      <c r="G6" s="53">
        <v>2017</v>
      </c>
      <c r="H6" s="54">
        <v>2020</v>
      </c>
      <c r="L6" s="1"/>
      <c r="M6" s="2"/>
      <c r="N6" s="2"/>
      <c r="O6" s="53">
        <v>2011</v>
      </c>
      <c r="P6" s="53">
        <v>2013</v>
      </c>
      <c r="Q6" s="53">
        <v>2015</v>
      </c>
      <c r="R6" s="53">
        <v>2017</v>
      </c>
      <c r="S6" s="54">
        <v>2020</v>
      </c>
    </row>
    <row r="7" spans="1:19" x14ac:dyDescent="0.25">
      <c r="A7" s="8"/>
      <c r="B7" s="6"/>
      <c r="C7" s="6"/>
      <c r="D7" s="6"/>
      <c r="E7" s="6"/>
      <c r="F7" s="7"/>
      <c r="G7" s="7"/>
      <c r="H7" s="34"/>
      <c r="L7" s="8"/>
      <c r="M7" s="6"/>
      <c r="N7" s="6"/>
      <c r="O7" s="6"/>
      <c r="P7" s="6"/>
      <c r="Q7" s="7"/>
      <c r="R7" s="7"/>
      <c r="S7" s="34"/>
    </row>
    <row r="8" spans="1:19" x14ac:dyDescent="0.25">
      <c r="A8" s="173"/>
      <c r="B8" s="86" t="s">
        <v>59</v>
      </c>
      <c r="C8" s="42" t="s">
        <v>23</v>
      </c>
      <c r="D8" s="27">
        <v>7.9947561976561179</v>
      </c>
      <c r="E8" s="27">
        <v>7.9739968371845729</v>
      </c>
      <c r="F8" s="27">
        <v>6.9030996994475249</v>
      </c>
      <c r="G8" s="27">
        <v>7.5959073680520559</v>
      </c>
      <c r="H8" s="39">
        <v>15.350983831003024</v>
      </c>
      <c r="L8" s="173"/>
      <c r="M8" s="86" t="s">
        <v>59</v>
      </c>
      <c r="N8" s="42" t="s">
        <v>23</v>
      </c>
      <c r="O8" s="29">
        <v>62631</v>
      </c>
      <c r="P8" s="29">
        <v>64189</v>
      </c>
      <c r="Q8" s="29">
        <v>58201</v>
      </c>
      <c r="R8" s="29">
        <v>65873</v>
      </c>
      <c r="S8" s="40">
        <v>142060</v>
      </c>
    </row>
    <row r="9" spans="1:19" x14ac:dyDescent="0.25">
      <c r="A9" s="173"/>
      <c r="B9" s="86"/>
      <c r="C9" s="43" t="s">
        <v>24</v>
      </c>
      <c r="D9" s="27">
        <v>0.42337980234862099</v>
      </c>
      <c r="E9" s="27">
        <v>0.43007789061070728</v>
      </c>
      <c r="F9" s="27">
        <v>0.29998039683630046</v>
      </c>
      <c r="G9" s="27">
        <v>0.37606067187969078</v>
      </c>
      <c r="H9" s="39">
        <v>0.57537224614108284</v>
      </c>
      <c r="L9" s="173"/>
      <c r="M9" s="86"/>
      <c r="N9" s="43" t="s">
        <v>24</v>
      </c>
      <c r="O9" s="29">
        <v>3617.7092816654476</v>
      </c>
      <c r="P9" s="29">
        <v>3698.2784123803681</v>
      </c>
      <c r="Q9" s="29">
        <v>2820.6096173429628</v>
      </c>
      <c r="R9" s="29">
        <v>3605.7110147073085</v>
      </c>
      <c r="S9" s="40">
        <v>5728.9568618741969</v>
      </c>
    </row>
    <row r="10" spans="1:19" x14ac:dyDescent="0.25">
      <c r="A10" s="35"/>
      <c r="B10" s="86" t="s">
        <v>60</v>
      </c>
      <c r="C10" s="42" t="s">
        <v>23</v>
      </c>
      <c r="D10" s="27">
        <v>9.6542523795692485</v>
      </c>
      <c r="E10" s="27">
        <v>7.7342840693562094</v>
      </c>
      <c r="F10" s="27">
        <v>6.756746965254397</v>
      </c>
      <c r="G10" s="27">
        <v>7.0409058767457307</v>
      </c>
      <c r="H10" s="39">
        <v>12.452241580429844</v>
      </c>
      <c r="L10" s="35"/>
      <c r="M10" s="86" t="s">
        <v>60</v>
      </c>
      <c r="N10" s="42" t="s">
        <v>23</v>
      </c>
      <c r="O10" s="29">
        <v>75118</v>
      </c>
      <c r="P10" s="29">
        <v>62065</v>
      </c>
      <c r="Q10" s="29">
        <v>55951</v>
      </c>
      <c r="R10" s="29">
        <v>58648</v>
      </c>
      <c r="S10" s="40">
        <v>129487</v>
      </c>
    </row>
    <row r="11" spans="1:19" x14ac:dyDescent="0.25">
      <c r="A11" s="35"/>
      <c r="B11" s="86"/>
      <c r="C11" s="43" t="s">
        <v>24</v>
      </c>
      <c r="D11" s="27">
        <v>1.4321689063238299</v>
      </c>
      <c r="E11" s="27">
        <v>0.44856276978566662</v>
      </c>
      <c r="F11" s="27">
        <v>0.33420034279761757</v>
      </c>
      <c r="G11" s="27">
        <v>0.33560189496809351</v>
      </c>
      <c r="H11" s="39">
        <v>0.4442738058646179</v>
      </c>
      <c r="L11" s="35"/>
      <c r="M11" s="86"/>
      <c r="N11" s="43" t="s">
        <v>24</v>
      </c>
      <c r="O11" s="29">
        <v>12654.973955426543</v>
      </c>
      <c r="P11" s="29">
        <v>3952.1459388350745</v>
      </c>
      <c r="Q11" s="29">
        <v>2986.5680147291864</v>
      </c>
      <c r="R11" s="29">
        <v>3037.4985580178768</v>
      </c>
      <c r="S11" s="40">
        <v>5549.5480097368754</v>
      </c>
    </row>
    <row r="12" spans="1:19" x14ac:dyDescent="0.25">
      <c r="A12" s="35"/>
      <c r="B12" s="86" t="s">
        <v>61</v>
      </c>
      <c r="C12" s="42" t="s">
        <v>23</v>
      </c>
      <c r="D12" s="27">
        <v>8.9391013655315401</v>
      </c>
      <c r="E12" s="27">
        <v>6.6881497897858742</v>
      </c>
      <c r="F12" s="27">
        <v>6.5040479913391209</v>
      </c>
      <c r="G12" s="27">
        <v>6.946649655042056</v>
      </c>
      <c r="H12" s="39">
        <v>11.358250703452992</v>
      </c>
      <c r="L12" s="35"/>
      <c r="M12" s="86" t="s">
        <v>61</v>
      </c>
      <c r="N12" s="42" t="s">
        <v>23</v>
      </c>
      <c r="O12" s="29">
        <v>67171</v>
      </c>
      <c r="P12" s="29">
        <v>49251</v>
      </c>
      <c r="Q12" s="29">
        <v>49624</v>
      </c>
      <c r="R12" s="29">
        <v>58802</v>
      </c>
      <c r="S12" s="40">
        <v>108948</v>
      </c>
    </row>
    <row r="13" spans="1:19" x14ac:dyDescent="0.25">
      <c r="A13" s="35"/>
      <c r="B13" s="86"/>
      <c r="C13" s="43" t="s">
        <v>24</v>
      </c>
      <c r="D13" s="27">
        <v>0.87769792358907228</v>
      </c>
      <c r="E13" s="27">
        <v>0.3940750463943713</v>
      </c>
      <c r="F13" s="27">
        <v>0.33571438026017925</v>
      </c>
      <c r="G13" s="27">
        <v>0.33662021137871467</v>
      </c>
      <c r="H13" s="39">
        <v>0.45357136983947016</v>
      </c>
      <c r="L13" s="35"/>
      <c r="M13" s="86"/>
      <c r="N13" s="43" t="s">
        <v>24</v>
      </c>
      <c r="O13" s="29">
        <v>8038.4428141134103</v>
      </c>
      <c r="P13" s="29">
        <v>2996.9194552275653</v>
      </c>
      <c r="Q13" s="29">
        <v>2708.7179714378476</v>
      </c>
      <c r="R13" s="29">
        <v>3001.7515973975806</v>
      </c>
      <c r="S13" s="40">
        <v>4941.6960544330523</v>
      </c>
    </row>
    <row r="14" spans="1:19" x14ac:dyDescent="0.25">
      <c r="A14" s="35"/>
      <c r="B14" s="86" t="s">
        <v>62</v>
      </c>
      <c r="C14" s="42" t="s">
        <v>23</v>
      </c>
      <c r="D14" s="27">
        <v>8.1294970628617911</v>
      </c>
      <c r="E14" s="27">
        <v>5.8893508349652253</v>
      </c>
      <c r="F14" s="27">
        <v>5.7957809396528166</v>
      </c>
      <c r="G14" s="27">
        <v>6.6140131818583816</v>
      </c>
      <c r="H14" s="39">
        <v>10.035688859606511</v>
      </c>
      <c r="L14" s="35"/>
      <c r="M14" s="86" t="s">
        <v>62</v>
      </c>
      <c r="N14" s="42" t="s">
        <v>23</v>
      </c>
      <c r="O14" s="29">
        <v>53170</v>
      </c>
      <c r="P14" s="29">
        <v>42525</v>
      </c>
      <c r="Q14" s="29">
        <v>39247</v>
      </c>
      <c r="R14" s="29">
        <v>44124</v>
      </c>
      <c r="S14" s="40">
        <v>86975</v>
      </c>
    </row>
    <row r="15" spans="1:19" x14ac:dyDescent="0.25">
      <c r="A15" s="35"/>
      <c r="B15" s="86"/>
      <c r="C15" s="43" t="s">
        <v>24</v>
      </c>
      <c r="D15" s="27">
        <v>0.66898387235579115</v>
      </c>
      <c r="E15" s="27">
        <v>0.37954417683869968</v>
      </c>
      <c r="F15" s="27">
        <v>0.34468828979540639</v>
      </c>
      <c r="G15" s="27">
        <v>0.37640823333333323</v>
      </c>
      <c r="H15" s="39">
        <v>0.45104791082270829</v>
      </c>
      <c r="L15" s="35"/>
      <c r="M15" s="86"/>
      <c r="N15" s="43" t="s">
        <v>24</v>
      </c>
      <c r="O15" s="29">
        <v>4804.81456582582</v>
      </c>
      <c r="P15" s="29">
        <v>3085.78557112408</v>
      </c>
      <c r="Q15" s="29">
        <v>2463.1599996881182</v>
      </c>
      <c r="R15" s="29">
        <v>2758.1303814691487</v>
      </c>
      <c r="S15" s="40">
        <v>4271.5889643145829</v>
      </c>
    </row>
    <row r="16" spans="1:19" x14ac:dyDescent="0.25">
      <c r="A16" s="35"/>
      <c r="B16" s="86" t="s">
        <v>63</v>
      </c>
      <c r="C16" s="42" t="s">
        <v>23</v>
      </c>
      <c r="D16" s="27">
        <v>5.9551902343816669</v>
      </c>
      <c r="E16" s="27">
        <v>7.0114855149234057</v>
      </c>
      <c r="F16" s="27">
        <v>6.1804447264138691</v>
      </c>
      <c r="G16" s="27">
        <v>6.932267289212156</v>
      </c>
      <c r="H16" s="39">
        <v>9.485160999253857</v>
      </c>
      <c r="L16" s="35"/>
      <c r="M16" s="86" t="s">
        <v>63</v>
      </c>
      <c r="N16" s="42" t="s">
        <v>23</v>
      </c>
      <c r="O16" s="29">
        <v>38384</v>
      </c>
      <c r="P16" s="29">
        <v>43349</v>
      </c>
      <c r="Q16" s="29">
        <v>37603</v>
      </c>
      <c r="R16" s="29">
        <v>42641</v>
      </c>
      <c r="S16" s="40">
        <v>81994</v>
      </c>
    </row>
    <row r="17" spans="1:19" x14ac:dyDescent="0.25">
      <c r="A17" s="35"/>
      <c r="B17" s="86"/>
      <c r="C17" s="43" t="s">
        <v>24</v>
      </c>
      <c r="D17" s="27">
        <v>0.55610425878224845</v>
      </c>
      <c r="E17" s="27">
        <v>0.50653605390730794</v>
      </c>
      <c r="F17" s="27">
        <v>0.3604108172789916</v>
      </c>
      <c r="G17" s="27">
        <v>0.43534811992062722</v>
      </c>
      <c r="H17" s="39">
        <v>0.45132365384318079</v>
      </c>
      <c r="L17" s="35"/>
      <c r="M17" s="86"/>
      <c r="N17" s="43" t="s">
        <v>24</v>
      </c>
      <c r="O17" s="29">
        <v>3640.555255877824</v>
      </c>
      <c r="P17" s="29">
        <v>3332.7062126976066</v>
      </c>
      <c r="Q17" s="29">
        <v>2401.8405677104379</v>
      </c>
      <c r="R17" s="29">
        <v>2844.6214607777711</v>
      </c>
      <c r="S17" s="40">
        <v>4226.8299616752483</v>
      </c>
    </row>
    <row r="18" spans="1:19" x14ac:dyDescent="0.25">
      <c r="A18" s="35"/>
      <c r="B18" s="86" t="s">
        <v>64</v>
      </c>
      <c r="C18" s="42" t="s">
        <v>23</v>
      </c>
      <c r="D18" s="27">
        <v>6.5942558429527693</v>
      </c>
      <c r="E18" s="27">
        <v>6.7723228119881353</v>
      </c>
      <c r="F18" s="27">
        <v>6.7128108030865965</v>
      </c>
      <c r="G18" s="27">
        <v>7.1902117104042427</v>
      </c>
      <c r="H18" s="39">
        <v>8.5256840947959933</v>
      </c>
      <c r="L18" s="35"/>
      <c r="M18" s="86" t="s">
        <v>64</v>
      </c>
      <c r="N18" s="42" t="s">
        <v>23</v>
      </c>
      <c r="O18" s="29">
        <v>39080</v>
      </c>
      <c r="P18" s="29">
        <v>38245</v>
      </c>
      <c r="Q18" s="29">
        <v>37581</v>
      </c>
      <c r="R18" s="29">
        <v>40378</v>
      </c>
      <c r="S18" s="40">
        <v>55833</v>
      </c>
    </row>
    <row r="19" spans="1:19" x14ac:dyDescent="0.25">
      <c r="A19" s="35"/>
      <c r="B19" s="86"/>
      <c r="C19" s="43" t="s">
        <v>24</v>
      </c>
      <c r="D19" s="27">
        <v>0.56952443321769108</v>
      </c>
      <c r="E19" s="27">
        <v>0.58258561632848771</v>
      </c>
      <c r="F19" s="27">
        <v>0.59672243978370587</v>
      </c>
      <c r="G19" s="27">
        <v>0.44857444085768527</v>
      </c>
      <c r="H19" s="39">
        <v>0.7377093017966011</v>
      </c>
      <c r="L19" s="35"/>
      <c r="M19" s="86"/>
      <c r="N19" s="43" t="s">
        <v>24</v>
      </c>
      <c r="O19" s="29">
        <v>3993.7144406988091</v>
      </c>
      <c r="P19" s="29">
        <v>3511.6695237496624</v>
      </c>
      <c r="Q19" s="29">
        <v>3581.4331071052052</v>
      </c>
      <c r="R19" s="29">
        <v>2748.7650098717622</v>
      </c>
      <c r="S19" s="40">
        <v>3609.3374188430275</v>
      </c>
    </row>
    <row r="20" spans="1:19" x14ac:dyDescent="0.25">
      <c r="A20" s="35"/>
      <c r="B20" s="86" t="s">
        <v>65</v>
      </c>
      <c r="C20" s="42" t="s">
        <v>23</v>
      </c>
      <c r="D20" s="27">
        <v>6.0247470364774536</v>
      </c>
      <c r="E20" s="27">
        <v>6.7180057957063637</v>
      </c>
      <c r="F20" s="27">
        <v>5.7819714504509498</v>
      </c>
      <c r="G20" s="27">
        <v>6.0273127984467649</v>
      </c>
      <c r="H20" s="39">
        <v>9.9523431426892586</v>
      </c>
      <c r="L20" s="35"/>
      <c r="M20" s="86" t="s">
        <v>65</v>
      </c>
      <c r="N20" s="42" t="s">
        <v>23</v>
      </c>
      <c r="O20" s="29">
        <v>29229</v>
      </c>
      <c r="P20" s="29">
        <v>33499</v>
      </c>
      <c r="Q20" s="29">
        <v>28163</v>
      </c>
      <c r="R20" s="29">
        <v>27567</v>
      </c>
      <c r="S20" s="40">
        <v>59789</v>
      </c>
    </row>
    <row r="21" spans="1:19" x14ac:dyDescent="0.25">
      <c r="A21" s="35"/>
      <c r="B21" s="86"/>
      <c r="C21" s="43" t="s">
        <v>24</v>
      </c>
      <c r="D21" s="27">
        <v>0.72177285752618525</v>
      </c>
      <c r="E21" s="27">
        <v>0.55774922613916256</v>
      </c>
      <c r="F21" s="27">
        <v>0.42597521522584086</v>
      </c>
      <c r="G21" s="27">
        <v>0.44662913076143879</v>
      </c>
      <c r="H21" s="39">
        <v>0.5220250127558701</v>
      </c>
      <c r="L21" s="35"/>
      <c r="M21" s="86"/>
      <c r="N21" s="43" t="s">
        <v>24</v>
      </c>
      <c r="O21" s="29">
        <v>3993.4249154393178</v>
      </c>
      <c r="P21" s="29">
        <v>2918.7588010696113</v>
      </c>
      <c r="Q21" s="29">
        <v>2207.5727799170108</v>
      </c>
      <c r="R21" s="29">
        <v>2150.0580905957681</v>
      </c>
      <c r="S21" s="40">
        <v>3384.0821617904439</v>
      </c>
    </row>
    <row r="22" spans="1:19" x14ac:dyDescent="0.25">
      <c r="A22" s="35"/>
      <c r="B22" s="88" t="s">
        <v>66</v>
      </c>
      <c r="C22" s="42" t="s">
        <v>23</v>
      </c>
      <c r="D22" s="27">
        <v>6.7560102479784598</v>
      </c>
      <c r="E22" s="27">
        <v>6.019481106490689</v>
      </c>
      <c r="F22" s="27">
        <v>6.9655551301047165</v>
      </c>
      <c r="G22" s="27">
        <v>8.3796557233790612</v>
      </c>
      <c r="H22" s="39">
        <v>9.3102832054650975</v>
      </c>
      <c r="L22" s="35"/>
      <c r="M22" s="88" t="s">
        <v>66</v>
      </c>
      <c r="N22" s="42" t="s">
        <v>23</v>
      </c>
      <c r="O22" s="29">
        <v>31064</v>
      </c>
      <c r="P22" s="29">
        <v>26635</v>
      </c>
      <c r="Q22" s="29">
        <v>29288</v>
      </c>
      <c r="R22" s="29">
        <v>32411</v>
      </c>
      <c r="S22" s="40">
        <v>45847</v>
      </c>
    </row>
    <row r="23" spans="1:19" x14ac:dyDescent="0.25">
      <c r="A23" s="35"/>
      <c r="B23" s="88"/>
      <c r="C23" s="43" t="s">
        <v>24</v>
      </c>
      <c r="D23" s="27">
        <v>1.0096962922501225</v>
      </c>
      <c r="E23" s="27">
        <v>1.0471428867195982</v>
      </c>
      <c r="F23" s="27">
        <v>1.2603481952077287</v>
      </c>
      <c r="G23" s="27">
        <v>0.67965514765780966</v>
      </c>
      <c r="H23" s="39">
        <v>0.61957250874769665</v>
      </c>
      <c r="L23" s="35"/>
      <c r="M23" s="88"/>
      <c r="N23" s="43" t="s">
        <v>24</v>
      </c>
      <c r="O23" s="29">
        <v>5531.3702295743524</v>
      </c>
      <c r="P23" s="29">
        <v>4858.2546476422231</v>
      </c>
      <c r="Q23" s="29">
        <v>5641.1960158427455</v>
      </c>
      <c r="R23" s="29">
        <v>2798.9280689771513</v>
      </c>
      <c r="S23" s="40">
        <v>3248.8419785443871</v>
      </c>
    </row>
    <row r="24" spans="1:19" x14ac:dyDescent="0.25">
      <c r="A24" s="35"/>
      <c r="B24" s="88" t="s">
        <v>67</v>
      </c>
      <c r="C24" s="42" t="s">
        <v>23</v>
      </c>
      <c r="D24" s="27">
        <v>6.7566022091549369</v>
      </c>
      <c r="E24" s="27">
        <v>7.3918152583895962</v>
      </c>
      <c r="F24" s="27">
        <v>6.3334664838545995</v>
      </c>
      <c r="G24" s="27">
        <v>6.3770805444318679</v>
      </c>
      <c r="H24" s="39">
        <v>9.0256982004809778</v>
      </c>
      <c r="L24" s="35"/>
      <c r="M24" s="88" t="s">
        <v>67</v>
      </c>
      <c r="N24" s="42" t="s">
        <v>23</v>
      </c>
      <c r="O24" s="29">
        <v>28358</v>
      </c>
      <c r="P24" s="29">
        <v>28181</v>
      </c>
      <c r="Q24" s="29">
        <v>23466</v>
      </c>
      <c r="R24" s="29">
        <v>22199</v>
      </c>
      <c r="S24" s="40">
        <v>39182</v>
      </c>
    </row>
    <row r="25" spans="1:19" x14ac:dyDescent="0.25">
      <c r="A25" s="35"/>
      <c r="B25" s="88"/>
      <c r="C25" s="43" t="s">
        <v>24</v>
      </c>
      <c r="D25" s="27">
        <v>1.2186816453088638</v>
      </c>
      <c r="E25" s="27">
        <v>0.72436313414088327</v>
      </c>
      <c r="F25" s="27">
        <v>0.44826565076581393</v>
      </c>
      <c r="G25" s="27">
        <v>0.56267456613894862</v>
      </c>
      <c r="H25" s="39">
        <v>0.63090186422449368</v>
      </c>
      <c r="L25" s="35"/>
      <c r="M25" s="88"/>
      <c r="N25" s="43" t="s">
        <v>24</v>
      </c>
      <c r="O25" s="29">
        <v>5744.3251844040424</v>
      </c>
      <c r="P25" s="29">
        <v>2939.7068390225554</v>
      </c>
      <c r="Q25" s="29">
        <v>1805.6970610923086</v>
      </c>
      <c r="R25" s="29">
        <v>2044.0959379778351</v>
      </c>
      <c r="S25" s="40">
        <v>2921.770458753907</v>
      </c>
    </row>
    <row r="26" spans="1:19" x14ac:dyDescent="0.25">
      <c r="A26" s="35"/>
      <c r="B26" s="88" t="s">
        <v>68</v>
      </c>
      <c r="C26" s="42" t="s">
        <v>23</v>
      </c>
      <c r="D26" s="27">
        <v>6.5635188986837347</v>
      </c>
      <c r="E26" s="27">
        <v>7.2386824013546942</v>
      </c>
      <c r="F26" s="27">
        <v>9.1072249998114749</v>
      </c>
      <c r="G26" s="27">
        <v>8.7833978293925021</v>
      </c>
      <c r="H26" s="39">
        <v>8.8211409758419705</v>
      </c>
      <c r="L26" s="35"/>
      <c r="M26" s="88" t="s">
        <v>68</v>
      </c>
      <c r="N26" s="42" t="s">
        <v>23</v>
      </c>
      <c r="O26" s="29">
        <v>21741</v>
      </c>
      <c r="P26" s="29">
        <v>19279</v>
      </c>
      <c r="Q26" s="29">
        <v>24154</v>
      </c>
      <c r="R26" s="29">
        <v>21835</v>
      </c>
      <c r="S26" s="40">
        <v>22051</v>
      </c>
    </row>
    <row r="27" spans="1:19" x14ac:dyDescent="0.25">
      <c r="A27" s="35"/>
      <c r="B27" s="88"/>
      <c r="C27" s="43" t="s">
        <v>24</v>
      </c>
      <c r="D27" s="27">
        <v>0.72470405381816982</v>
      </c>
      <c r="E27" s="27">
        <v>0.83403185145901115</v>
      </c>
      <c r="F27" s="27">
        <v>0.85155608464253241</v>
      </c>
      <c r="G27" s="27">
        <v>0.7671275345277293</v>
      </c>
      <c r="H27" s="39">
        <v>0.83159602867684901</v>
      </c>
      <c r="L27" s="35"/>
      <c r="M27" s="88"/>
      <c r="N27" s="43" t="s">
        <v>24</v>
      </c>
      <c r="O27" s="29">
        <v>2905.3804867092508</v>
      </c>
      <c r="P27" s="29">
        <v>2260.4479175809715</v>
      </c>
      <c r="Q27" s="29">
        <v>2653.7816950076085</v>
      </c>
      <c r="R27" s="29">
        <v>2350.3191234012716</v>
      </c>
      <c r="S27" s="40">
        <v>2252.49479674027</v>
      </c>
    </row>
    <row r="28" spans="1:19" x14ac:dyDescent="0.25">
      <c r="A28" s="35"/>
      <c r="B28" s="37" t="s">
        <v>20</v>
      </c>
      <c r="C28" s="42" t="s">
        <v>23</v>
      </c>
      <c r="D28" s="21">
        <v>7.5583696283526738</v>
      </c>
      <c r="E28" s="21">
        <v>6.9763104026325458</v>
      </c>
      <c r="F28" s="21">
        <v>6.5821047492276783</v>
      </c>
      <c r="G28" s="21">
        <v>7.1075490121097111</v>
      </c>
      <c r="H28" s="22">
        <v>10.893375091699115</v>
      </c>
      <c r="L28" s="35"/>
      <c r="M28" s="37" t="s">
        <v>20</v>
      </c>
      <c r="N28" s="42" t="s">
        <v>23</v>
      </c>
      <c r="O28" s="29">
        <v>445946</v>
      </c>
      <c r="P28" s="29">
        <v>407298</v>
      </c>
      <c r="Q28" s="29">
        <v>383278</v>
      </c>
      <c r="R28" s="29">
        <v>414478</v>
      </c>
      <c r="S28" s="33">
        <v>772166</v>
      </c>
    </row>
    <row r="29" spans="1:19" x14ac:dyDescent="0.25">
      <c r="A29" s="35"/>
      <c r="B29" s="37"/>
      <c r="C29" s="43" t="s">
        <v>24</v>
      </c>
      <c r="D29" s="21">
        <v>0.29762594340543719</v>
      </c>
      <c r="E29" s="21">
        <v>0.17342672586520652</v>
      </c>
      <c r="F29" s="21">
        <v>0.18542001368915764</v>
      </c>
      <c r="G29" s="21">
        <v>0.15575135784527266</v>
      </c>
      <c r="H29" s="22">
        <v>0.18681094406758977</v>
      </c>
      <c r="L29" s="35"/>
      <c r="M29" s="37"/>
      <c r="N29" s="43" t="s">
        <v>24</v>
      </c>
      <c r="O29" s="29">
        <v>23861.119572401883</v>
      </c>
      <c r="P29" s="29">
        <v>12047.619437583502</v>
      </c>
      <c r="Q29" s="29">
        <v>11654.979735152248</v>
      </c>
      <c r="R29" s="29">
        <v>10011.078370093464</v>
      </c>
      <c r="S29" s="33">
        <v>14096.473845146478</v>
      </c>
    </row>
    <row r="30" spans="1:19" x14ac:dyDescent="0.25">
      <c r="A30" s="49"/>
      <c r="B30" s="50"/>
      <c r="C30" s="50"/>
      <c r="D30" s="51"/>
      <c r="E30" s="51"/>
      <c r="F30" s="51"/>
      <c r="G30" s="51"/>
      <c r="H30" s="89"/>
      <c r="L30" s="49"/>
      <c r="M30" s="50"/>
      <c r="N30" s="50"/>
      <c r="O30" s="51"/>
      <c r="P30" s="51"/>
      <c r="Q30" s="51"/>
      <c r="R30" s="51"/>
      <c r="S30" s="89"/>
    </row>
    <row r="31" spans="1:19" x14ac:dyDescent="0.25">
      <c r="A31" s="174" t="s">
        <v>8</v>
      </c>
      <c r="B31" s="174"/>
      <c r="C31" s="174"/>
      <c r="L31" s="174" t="s">
        <v>8</v>
      </c>
      <c r="M31" s="174"/>
      <c r="N31" s="174"/>
    </row>
    <row r="32" spans="1:19" ht="52.5" customHeight="1" x14ac:dyDescent="0.25">
      <c r="A32" s="172" t="s">
        <v>15</v>
      </c>
      <c r="B32" s="172"/>
      <c r="C32" s="172"/>
      <c r="D32" s="172"/>
      <c r="E32" s="172"/>
      <c r="F32" s="172"/>
      <c r="G32" s="172"/>
      <c r="H32" s="172"/>
      <c r="L32" s="172" t="s">
        <v>15</v>
      </c>
      <c r="M32" s="172"/>
      <c r="N32" s="172"/>
      <c r="O32" s="172"/>
      <c r="P32" s="172"/>
      <c r="Q32" s="172"/>
      <c r="R32" s="172"/>
      <c r="S32" s="172"/>
    </row>
    <row r="33" spans="1:19" ht="79.5" customHeight="1" x14ac:dyDescent="0.25">
      <c r="A33" s="172" t="s">
        <v>16</v>
      </c>
      <c r="B33" s="172"/>
      <c r="C33" s="172"/>
      <c r="D33" s="172"/>
      <c r="E33" s="172"/>
      <c r="F33" s="172"/>
      <c r="G33" s="172"/>
      <c r="H33" s="172"/>
      <c r="L33" s="172" t="s">
        <v>16</v>
      </c>
      <c r="M33" s="172"/>
      <c r="N33" s="172"/>
      <c r="O33" s="172"/>
      <c r="P33" s="172"/>
      <c r="Q33" s="172"/>
      <c r="R33" s="172"/>
      <c r="S33" s="172"/>
    </row>
    <row r="34" spans="1:19" ht="27.75" customHeight="1" x14ac:dyDescent="0.25">
      <c r="A34" s="172" t="s">
        <v>70</v>
      </c>
      <c r="B34" s="172"/>
      <c r="C34" s="172"/>
      <c r="D34" s="172"/>
      <c r="E34" s="172"/>
      <c r="F34" s="172"/>
      <c r="G34" s="172"/>
      <c r="H34" s="172"/>
      <c r="L34" s="172" t="s">
        <v>70</v>
      </c>
      <c r="M34" s="172"/>
      <c r="N34" s="172"/>
      <c r="O34" s="172"/>
      <c r="P34" s="172"/>
      <c r="Q34" s="172"/>
      <c r="R34" s="172"/>
      <c r="S34" s="172"/>
    </row>
    <row r="35" spans="1:19" ht="42.75" customHeight="1" x14ac:dyDescent="0.25">
      <c r="A35" s="172" t="s">
        <v>228</v>
      </c>
      <c r="B35" s="172"/>
      <c r="C35" s="172"/>
      <c r="D35" s="172"/>
      <c r="E35" s="172"/>
      <c r="F35" s="172"/>
      <c r="G35" s="172"/>
      <c r="H35" s="172"/>
      <c r="L35" s="172" t="s">
        <v>228</v>
      </c>
      <c r="M35" s="172"/>
      <c r="N35" s="172"/>
      <c r="O35" s="172"/>
      <c r="P35" s="172"/>
      <c r="Q35" s="172"/>
      <c r="R35" s="172"/>
      <c r="S35" s="172"/>
    </row>
    <row r="36" spans="1:19" ht="42.75" customHeight="1" x14ac:dyDescent="0.25">
      <c r="A36" s="172" t="s">
        <v>254</v>
      </c>
      <c r="B36" s="172"/>
      <c r="C36" s="172"/>
      <c r="D36" s="172"/>
      <c r="E36" s="172"/>
      <c r="F36" s="172"/>
      <c r="G36" s="172"/>
      <c r="H36" s="172"/>
      <c r="L36" s="172" t="s">
        <v>254</v>
      </c>
      <c r="M36" s="172"/>
      <c r="N36" s="172"/>
      <c r="O36" s="172"/>
      <c r="P36" s="172"/>
      <c r="Q36" s="172"/>
      <c r="R36" s="172"/>
      <c r="S36" s="172"/>
    </row>
    <row r="37" spans="1:19" x14ac:dyDescent="0.25">
      <c r="A37" s="172" t="s">
        <v>11</v>
      </c>
      <c r="B37" s="172"/>
      <c r="C37" s="172"/>
      <c r="D37" s="172"/>
      <c r="E37" s="172"/>
      <c r="F37" s="172"/>
      <c r="G37" s="172"/>
      <c r="H37" s="172"/>
      <c r="L37" s="172" t="s">
        <v>11</v>
      </c>
      <c r="M37" s="172"/>
      <c r="N37" s="172"/>
      <c r="O37" s="172"/>
      <c r="P37" s="172"/>
      <c r="Q37" s="172"/>
      <c r="R37" s="172"/>
      <c r="S37" s="172"/>
    </row>
  </sheetData>
  <mergeCells count="16">
    <mergeCell ref="A33:H33"/>
    <mergeCell ref="L33:S33"/>
    <mergeCell ref="A34:H34"/>
    <mergeCell ref="L34:S34"/>
    <mergeCell ref="A37:H37"/>
    <mergeCell ref="L37:S37"/>
    <mergeCell ref="A35:H35"/>
    <mergeCell ref="L35:S35"/>
    <mergeCell ref="A36:H36"/>
    <mergeCell ref="L36:S36"/>
    <mergeCell ref="A8:A9"/>
    <mergeCell ref="L8:L9"/>
    <mergeCell ref="A31:C31"/>
    <mergeCell ref="L31:N31"/>
    <mergeCell ref="A32:H32"/>
    <mergeCell ref="L32:S32"/>
  </mergeCells>
  <hyperlinks>
    <hyperlink ref="A1" location="Indice!A1" display="Indice" xr:uid="{B76C85B5-F145-4853-97C1-52C2455F5F97}"/>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E959F-D505-4B65-8ECF-03B6E7F56703}">
  <dimension ref="A1:S37"/>
  <sheetViews>
    <sheetView workbookViewId="0"/>
  </sheetViews>
  <sheetFormatPr baseColWidth="10" defaultRowHeight="15" x14ac:dyDescent="0.25"/>
  <cols>
    <col min="3" max="3" width="16.42578125" customWidth="1"/>
    <col min="14" max="14" width="14.5703125" customWidth="1"/>
  </cols>
  <sheetData>
    <row r="1" spans="1:19" x14ac:dyDescent="0.25">
      <c r="A1" s="166" t="s">
        <v>278</v>
      </c>
    </row>
    <row r="3" spans="1:19" x14ac:dyDescent="0.25">
      <c r="A3" s="148" t="s">
        <v>399</v>
      </c>
      <c r="B3" s="148"/>
      <c r="C3" s="148"/>
      <c r="D3" s="148"/>
      <c r="E3" s="148"/>
      <c r="F3" s="148"/>
      <c r="G3" s="148"/>
      <c r="H3" s="148"/>
      <c r="L3" s="148" t="s">
        <v>400</v>
      </c>
      <c r="M3" s="148"/>
      <c r="N3" s="148"/>
      <c r="O3" s="148"/>
      <c r="P3" s="148"/>
      <c r="Q3" s="148"/>
      <c r="R3" s="148"/>
      <c r="S3" s="148"/>
    </row>
    <row r="4" spans="1:19" x14ac:dyDescent="0.25">
      <c r="A4" s="17" t="s">
        <v>14</v>
      </c>
      <c r="L4" s="7" t="s">
        <v>17</v>
      </c>
    </row>
    <row r="6" spans="1:19" x14ac:dyDescent="0.25">
      <c r="A6" s="1"/>
      <c r="B6" s="2"/>
      <c r="C6" s="2"/>
      <c r="D6" s="53">
        <v>2011</v>
      </c>
      <c r="E6" s="53">
        <v>2013</v>
      </c>
      <c r="F6" s="53">
        <v>2015</v>
      </c>
      <c r="G6" s="53">
        <v>2017</v>
      </c>
      <c r="H6" s="54">
        <v>2020</v>
      </c>
      <c r="L6" s="1"/>
      <c r="M6" s="2"/>
      <c r="N6" s="2"/>
      <c r="O6" s="53">
        <v>2011</v>
      </c>
      <c r="P6" s="53">
        <v>2013</v>
      </c>
      <c r="Q6" s="53">
        <v>2015</v>
      </c>
      <c r="R6" s="53">
        <v>2017</v>
      </c>
      <c r="S6" s="54">
        <v>2020</v>
      </c>
    </row>
    <row r="7" spans="1:19" x14ac:dyDescent="0.25">
      <c r="A7" s="8"/>
      <c r="B7" s="6"/>
      <c r="C7" s="6"/>
      <c r="D7" s="6"/>
      <c r="E7" s="6"/>
      <c r="F7" s="7"/>
      <c r="G7" s="7"/>
      <c r="H7" s="34"/>
      <c r="L7" s="8"/>
      <c r="M7" s="6"/>
      <c r="N7" s="6"/>
      <c r="O7" s="6"/>
      <c r="P7" s="6"/>
      <c r="Q7" s="7"/>
      <c r="R7" s="7"/>
      <c r="S7" s="34"/>
    </row>
    <row r="8" spans="1:19" x14ac:dyDescent="0.25">
      <c r="A8" s="173"/>
      <c r="B8" s="86" t="s">
        <v>59</v>
      </c>
      <c r="C8" s="42" t="s">
        <v>23</v>
      </c>
      <c r="D8" s="27">
        <v>31.626331853035673</v>
      </c>
      <c r="E8" s="27">
        <v>27.278972494934649</v>
      </c>
      <c r="F8" s="27">
        <v>26.35301987631566</v>
      </c>
      <c r="G8" s="27">
        <v>23.48697038918748</v>
      </c>
      <c r="H8" s="39">
        <v>21.2776349586617</v>
      </c>
      <c r="L8" s="173"/>
      <c r="M8" s="86" t="s">
        <v>59</v>
      </c>
      <c r="N8" s="42" t="s">
        <v>23</v>
      </c>
      <c r="O8" s="29">
        <v>247761</v>
      </c>
      <c r="P8" s="29">
        <v>219590</v>
      </c>
      <c r="Q8" s="29">
        <v>222186</v>
      </c>
      <c r="R8" s="29">
        <v>203683</v>
      </c>
      <c r="S8" s="40">
        <v>196906</v>
      </c>
    </row>
    <row r="9" spans="1:19" x14ac:dyDescent="0.25">
      <c r="A9" s="173"/>
      <c r="B9" s="86"/>
      <c r="C9" s="43" t="s">
        <v>24</v>
      </c>
      <c r="D9" s="27">
        <v>0.85807083351236957</v>
      </c>
      <c r="E9" s="27">
        <v>0.61530269108963809</v>
      </c>
      <c r="F9" s="27">
        <v>0.47553494684230457</v>
      </c>
      <c r="G9" s="27">
        <v>0.48169838907812446</v>
      </c>
      <c r="H9" s="39">
        <v>0.586589624450497</v>
      </c>
      <c r="L9" s="173"/>
      <c r="M9" s="86"/>
      <c r="N9" s="43" t="s">
        <v>24</v>
      </c>
      <c r="O9" s="29">
        <v>11313.802397995762</v>
      </c>
      <c r="P9" s="29">
        <v>6537.5282989701736</v>
      </c>
      <c r="Q9" s="29">
        <v>5854.1824111691731</v>
      </c>
      <c r="R9" s="29">
        <v>5749.7967028059165</v>
      </c>
      <c r="S9" s="40">
        <v>7691.6073387488532</v>
      </c>
    </row>
    <row r="10" spans="1:19" x14ac:dyDescent="0.25">
      <c r="A10" s="35"/>
      <c r="B10" s="86" t="s">
        <v>60</v>
      </c>
      <c r="C10" s="42" t="s">
        <v>23</v>
      </c>
      <c r="D10" s="27">
        <v>35.839795805583478</v>
      </c>
      <c r="E10" s="27">
        <v>34.073219301503116</v>
      </c>
      <c r="F10" s="27">
        <v>32.311889246880718</v>
      </c>
      <c r="G10" s="27">
        <v>30.098648075960337</v>
      </c>
      <c r="H10" s="39">
        <v>24.403362346603274</v>
      </c>
      <c r="L10" s="35"/>
      <c r="M10" s="86" t="s">
        <v>60</v>
      </c>
      <c r="N10" s="42" t="s">
        <v>23</v>
      </c>
      <c r="O10" s="29">
        <v>278863</v>
      </c>
      <c r="P10" s="29">
        <v>273426</v>
      </c>
      <c r="Q10" s="29">
        <v>267567</v>
      </c>
      <c r="R10" s="29">
        <v>250710</v>
      </c>
      <c r="S10" s="40">
        <v>253763</v>
      </c>
    </row>
    <row r="11" spans="1:19" x14ac:dyDescent="0.25">
      <c r="A11" s="35"/>
      <c r="B11" s="86"/>
      <c r="C11" s="43" t="s">
        <v>24</v>
      </c>
      <c r="D11" s="27">
        <v>0.92706041763009928</v>
      </c>
      <c r="E11" s="27">
        <v>0.77042103125947303</v>
      </c>
      <c r="F11" s="27">
        <v>0.52210485633489068</v>
      </c>
      <c r="G11" s="27">
        <v>0.52531132437849903</v>
      </c>
      <c r="H11" s="39">
        <v>0.52941393320172647</v>
      </c>
      <c r="L11" s="35"/>
      <c r="M11" s="86"/>
      <c r="N11" s="43" t="s">
        <v>24</v>
      </c>
      <c r="O11" s="29">
        <v>12383.391211276687</v>
      </c>
      <c r="P11" s="29">
        <v>9666.2947601355918</v>
      </c>
      <c r="Q11" s="29">
        <v>6930.1690308924208</v>
      </c>
      <c r="R11" s="29">
        <v>6183.0247460744658</v>
      </c>
      <c r="S11" s="40">
        <v>7584.4796332031274</v>
      </c>
    </row>
    <row r="12" spans="1:19" x14ac:dyDescent="0.25">
      <c r="A12" s="35"/>
      <c r="B12" s="86" t="s">
        <v>61</v>
      </c>
      <c r="C12" s="42" t="s">
        <v>23</v>
      </c>
      <c r="D12" s="27">
        <v>34.127908292067517</v>
      </c>
      <c r="E12" s="27">
        <v>31.11793718562939</v>
      </c>
      <c r="F12" s="27">
        <v>30.010314939886314</v>
      </c>
      <c r="G12" s="27">
        <v>27.916312257820625</v>
      </c>
      <c r="H12" s="39">
        <v>24.331185356084308</v>
      </c>
      <c r="L12" s="35"/>
      <c r="M12" s="86" t="s">
        <v>61</v>
      </c>
      <c r="N12" s="42" t="s">
        <v>23</v>
      </c>
      <c r="O12" s="29">
        <v>256447</v>
      </c>
      <c r="P12" s="29">
        <v>229150</v>
      </c>
      <c r="Q12" s="29">
        <v>228970</v>
      </c>
      <c r="R12" s="29">
        <v>236306</v>
      </c>
      <c r="S12" s="40">
        <v>233384</v>
      </c>
    </row>
    <row r="13" spans="1:19" x14ac:dyDescent="0.25">
      <c r="A13" s="35"/>
      <c r="B13" s="86"/>
      <c r="C13" s="43" t="s">
        <v>24</v>
      </c>
      <c r="D13" s="27">
        <v>0.89992323019103881</v>
      </c>
      <c r="E13" s="27">
        <v>1.0770822763365449</v>
      </c>
      <c r="F13" s="27">
        <v>0.63742051734419003</v>
      </c>
      <c r="G13" s="27">
        <v>0.59741608281357494</v>
      </c>
      <c r="H13" s="39">
        <v>0.5543143009604854</v>
      </c>
      <c r="L13" s="35"/>
      <c r="M13" s="86"/>
      <c r="N13" s="43" t="s">
        <v>24</v>
      </c>
      <c r="O13" s="29">
        <v>10378.783292082488</v>
      </c>
      <c r="P13" s="29">
        <v>10357.363864431585</v>
      </c>
      <c r="Q13" s="29">
        <v>5325.939446022634</v>
      </c>
      <c r="R13" s="29">
        <v>6406.3959772951603</v>
      </c>
      <c r="S13" s="40">
        <v>6559.1262871252784</v>
      </c>
    </row>
    <row r="14" spans="1:19" x14ac:dyDescent="0.25">
      <c r="A14" s="35"/>
      <c r="B14" s="86" t="s">
        <v>62</v>
      </c>
      <c r="C14" s="42" t="s">
        <v>23</v>
      </c>
      <c r="D14" s="27">
        <v>32.363257180775427</v>
      </c>
      <c r="E14" s="27">
        <v>30.501089928067515</v>
      </c>
      <c r="F14" s="27">
        <v>29.389882820287522</v>
      </c>
      <c r="G14" s="27">
        <v>28.050796772438314</v>
      </c>
      <c r="H14" s="39">
        <v>23.940497797860054</v>
      </c>
      <c r="L14" s="35"/>
      <c r="M14" s="86" t="s">
        <v>62</v>
      </c>
      <c r="N14" s="42" t="s">
        <v>23</v>
      </c>
      <c r="O14" s="29">
        <v>211668</v>
      </c>
      <c r="P14" s="29">
        <v>220238</v>
      </c>
      <c r="Q14" s="29">
        <v>199018</v>
      </c>
      <c r="R14" s="29">
        <v>187135</v>
      </c>
      <c r="S14" s="40">
        <v>207482</v>
      </c>
    </row>
    <row r="15" spans="1:19" x14ac:dyDescent="0.25">
      <c r="A15" s="35"/>
      <c r="B15" s="86"/>
      <c r="C15" s="43" t="s">
        <v>24</v>
      </c>
      <c r="D15" s="27">
        <v>0.86087540176231425</v>
      </c>
      <c r="E15" s="27">
        <v>0.78953402826124164</v>
      </c>
      <c r="F15" s="27">
        <v>0.57151455719854427</v>
      </c>
      <c r="G15" s="27">
        <v>0.68072549594178211</v>
      </c>
      <c r="H15" s="39">
        <v>0.67430388847078715</v>
      </c>
      <c r="L15" s="35"/>
      <c r="M15" s="86"/>
      <c r="N15" s="43" t="s">
        <v>24</v>
      </c>
      <c r="O15" s="29">
        <v>10646.754747294526</v>
      </c>
      <c r="P15" s="29">
        <v>10588.050192208917</v>
      </c>
      <c r="Q15" s="29">
        <v>5641.4558060155869</v>
      </c>
      <c r="R15" s="29">
        <v>5827.2245401034406</v>
      </c>
      <c r="S15" s="40">
        <v>7761.0408356872795</v>
      </c>
    </row>
    <row r="16" spans="1:19" x14ac:dyDescent="0.25">
      <c r="A16" s="35"/>
      <c r="B16" s="86" t="s">
        <v>63</v>
      </c>
      <c r="C16" s="42" t="s">
        <v>23</v>
      </c>
      <c r="D16" s="27">
        <v>31.274057593938071</v>
      </c>
      <c r="E16" s="27">
        <v>29.9317274207975</v>
      </c>
      <c r="F16" s="27">
        <v>28.153131312467234</v>
      </c>
      <c r="G16" s="27">
        <v>28.523887636175051</v>
      </c>
      <c r="H16" s="39">
        <v>21.72249246626448</v>
      </c>
      <c r="L16" s="35"/>
      <c r="M16" s="86" t="s">
        <v>63</v>
      </c>
      <c r="N16" s="42" t="s">
        <v>23</v>
      </c>
      <c r="O16" s="29">
        <v>201576</v>
      </c>
      <c r="P16" s="29">
        <v>185055</v>
      </c>
      <c r="Q16" s="29">
        <v>171289</v>
      </c>
      <c r="R16" s="29">
        <v>175453</v>
      </c>
      <c r="S16" s="40">
        <v>187779</v>
      </c>
    </row>
    <row r="17" spans="1:19" x14ac:dyDescent="0.25">
      <c r="A17" s="35"/>
      <c r="B17" s="86"/>
      <c r="C17" s="43" t="s">
        <v>24</v>
      </c>
      <c r="D17" s="27">
        <v>1.9929622484915519</v>
      </c>
      <c r="E17" s="27">
        <v>0.8133530524110083</v>
      </c>
      <c r="F17" s="27">
        <v>0.5919863100993451</v>
      </c>
      <c r="G17" s="27">
        <v>0.69939148812721563</v>
      </c>
      <c r="H17" s="39">
        <v>0.56087630907538555</v>
      </c>
      <c r="L17" s="35"/>
      <c r="M17" s="86"/>
      <c r="N17" s="43" t="s">
        <v>24</v>
      </c>
      <c r="O17" s="29">
        <v>20153.546686591933</v>
      </c>
      <c r="P17" s="29">
        <v>6805.3895033972076</v>
      </c>
      <c r="Q17" s="29">
        <v>4808.6401557695453</v>
      </c>
      <c r="R17" s="29">
        <v>6006.7912419690801</v>
      </c>
      <c r="S17" s="40">
        <v>5995.2254506076606</v>
      </c>
    </row>
    <row r="18" spans="1:19" x14ac:dyDescent="0.25">
      <c r="A18" s="35"/>
      <c r="B18" s="86" t="s">
        <v>64</v>
      </c>
      <c r="C18" s="42" t="s">
        <v>23</v>
      </c>
      <c r="D18" s="27">
        <v>29.000551771151649</v>
      </c>
      <c r="E18" s="27">
        <v>27.182079773341005</v>
      </c>
      <c r="F18" s="27">
        <v>26.155508716776222</v>
      </c>
      <c r="G18" s="27">
        <v>27.285338043944733</v>
      </c>
      <c r="H18" s="39">
        <v>23.525073295871</v>
      </c>
      <c r="L18" s="35"/>
      <c r="M18" s="86" t="s">
        <v>64</v>
      </c>
      <c r="N18" s="42" t="s">
        <v>23</v>
      </c>
      <c r="O18" s="29">
        <v>171868</v>
      </c>
      <c r="P18" s="29">
        <v>153504</v>
      </c>
      <c r="Q18" s="29">
        <v>146429</v>
      </c>
      <c r="R18" s="29">
        <v>153226</v>
      </c>
      <c r="S18" s="40">
        <v>154061</v>
      </c>
    </row>
    <row r="19" spans="1:19" x14ac:dyDescent="0.25">
      <c r="A19" s="35"/>
      <c r="B19" s="86"/>
      <c r="C19" s="43" t="s">
        <v>24</v>
      </c>
      <c r="D19" s="27">
        <v>1.1834102103126281</v>
      </c>
      <c r="E19" s="27">
        <v>0.89150493456784285</v>
      </c>
      <c r="F19" s="27">
        <v>0.71742300316498708</v>
      </c>
      <c r="G19" s="27">
        <v>0.6940335043523469</v>
      </c>
      <c r="H19" s="39">
        <v>1.8752357244288593</v>
      </c>
      <c r="L19" s="35"/>
      <c r="M19" s="86"/>
      <c r="N19" s="43" t="s">
        <v>24</v>
      </c>
      <c r="O19" s="29">
        <v>9024.2306470428757</v>
      </c>
      <c r="P19" s="29">
        <v>6352.298397669113</v>
      </c>
      <c r="Q19" s="29">
        <v>4999.5031579491533</v>
      </c>
      <c r="R19" s="29">
        <v>4779.9652909056695</v>
      </c>
      <c r="S19" s="40">
        <v>21171.119676075959</v>
      </c>
    </row>
    <row r="20" spans="1:19" x14ac:dyDescent="0.25">
      <c r="A20" s="35"/>
      <c r="B20" s="86" t="s">
        <v>65</v>
      </c>
      <c r="C20" s="42" t="s">
        <v>23</v>
      </c>
      <c r="D20" s="27">
        <v>27.695821283770556</v>
      </c>
      <c r="E20" s="27">
        <v>28.362261729286363</v>
      </c>
      <c r="F20" s="27">
        <v>25.696852487153116</v>
      </c>
      <c r="G20" s="27">
        <v>25.26237078238967</v>
      </c>
      <c r="H20" s="39">
        <v>20.160698323603874</v>
      </c>
      <c r="L20" s="35"/>
      <c r="M20" s="86" t="s">
        <v>65</v>
      </c>
      <c r="N20" s="42" t="s">
        <v>23</v>
      </c>
      <c r="O20" s="29">
        <v>134366</v>
      </c>
      <c r="P20" s="29">
        <v>141427</v>
      </c>
      <c r="Q20" s="29">
        <v>125165</v>
      </c>
      <c r="R20" s="29">
        <v>115542</v>
      </c>
      <c r="S20" s="40">
        <v>121116</v>
      </c>
    </row>
    <row r="21" spans="1:19" x14ac:dyDescent="0.25">
      <c r="A21" s="35"/>
      <c r="B21" s="86"/>
      <c r="C21" s="43" t="s">
        <v>24</v>
      </c>
      <c r="D21" s="27">
        <v>1.3255090022756906</v>
      </c>
      <c r="E21" s="27">
        <v>1.1445030713189215</v>
      </c>
      <c r="F21" s="27">
        <v>0.72372193426979148</v>
      </c>
      <c r="G21" s="27">
        <v>0.78329322005790658</v>
      </c>
      <c r="H21" s="39">
        <v>0.65509064347683743</v>
      </c>
      <c r="L21" s="35"/>
      <c r="M21" s="86"/>
      <c r="N21" s="43" t="s">
        <v>24</v>
      </c>
      <c r="O21" s="29">
        <v>9857.9915721111684</v>
      </c>
      <c r="P21" s="29">
        <v>8095.2114151979467</v>
      </c>
      <c r="Q21" s="29">
        <v>4296.5904652935051</v>
      </c>
      <c r="R21" s="29">
        <v>4403.5725333372393</v>
      </c>
      <c r="S21" s="40">
        <v>4813.5967851652276</v>
      </c>
    </row>
    <row r="22" spans="1:19" x14ac:dyDescent="0.25">
      <c r="A22" s="35"/>
      <c r="B22" s="88" t="s">
        <v>66</v>
      </c>
      <c r="C22" s="42" t="s">
        <v>23</v>
      </c>
      <c r="D22" s="27">
        <v>25.053393011713837</v>
      </c>
      <c r="E22" s="27">
        <v>25.527029470258544</v>
      </c>
      <c r="F22" s="27">
        <v>24.041962665499717</v>
      </c>
      <c r="G22" s="27">
        <v>22.409264133284381</v>
      </c>
      <c r="H22" s="39">
        <v>19.656847415085068</v>
      </c>
      <c r="L22" s="35"/>
      <c r="M22" s="88" t="s">
        <v>66</v>
      </c>
      <c r="N22" s="42" t="s">
        <v>23</v>
      </c>
      <c r="O22" s="29">
        <v>115195</v>
      </c>
      <c r="P22" s="29">
        <v>112952</v>
      </c>
      <c r="Q22" s="29">
        <v>101089</v>
      </c>
      <c r="R22" s="29">
        <v>86675</v>
      </c>
      <c r="S22" s="40">
        <v>96797</v>
      </c>
    </row>
    <row r="23" spans="1:19" x14ac:dyDescent="0.25">
      <c r="A23" s="35"/>
      <c r="B23" s="88"/>
      <c r="C23" s="43" t="s">
        <v>24</v>
      </c>
      <c r="D23" s="27">
        <v>1.3261757744827853</v>
      </c>
      <c r="E23" s="27">
        <v>0.98492233065953283</v>
      </c>
      <c r="F23" s="27">
        <v>0.90684700522575357</v>
      </c>
      <c r="G23" s="27">
        <v>0.81866657559093536</v>
      </c>
      <c r="H23" s="39">
        <v>0.69830550291011484</v>
      </c>
      <c r="L23" s="35"/>
      <c r="M23" s="88"/>
      <c r="N23" s="43" t="s">
        <v>24</v>
      </c>
      <c r="O23" s="29">
        <v>7166.7124481769861</v>
      </c>
      <c r="P23" s="29">
        <v>5854.4757019424815</v>
      </c>
      <c r="Q23" s="29">
        <v>4620.8824162470492</v>
      </c>
      <c r="R23" s="29">
        <v>3608.1650288635415</v>
      </c>
      <c r="S23" s="40">
        <v>4199.5919132783038</v>
      </c>
    </row>
    <row r="24" spans="1:19" x14ac:dyDescent="0.25">
      <c r="A24" s="35"/>
      <c r="B24" s="88" t="s">
        <v>67</v>
      </c>
      <c r="C24" s="42" t="s">
        <v>23</v>
      </c>
      <c r="D24" s="27">
        <v>23.759613826755743</v>
      </c>
      <c r="E24" s="27">
        <v>22.97571646653342</v>
      </c>
      <c r="F24" s="27">
        <v>21.966057413065304</v>
      </c>
      <c r="G24" s="27">
        <v>22.243512033690887</v>
      </c>
      <c r="H24" s="39">
        <v>16.319601212579126</v>
      </c>
      <c r="L24" s="35"/>
      <c r="M24" s="88" t="s">
        <v>67</v>
      </c>
      <c r="N24" s="42" t="s">
        <v>23</v>
      </c>
      <c r="O24" s="29">
        <v>99721</v>
      </c>
      <c r="P24" s="29">
        <v>87594</v>
      </c>
      <c r="Q24" s="29">
        <v>81386</v>
      </c>
      <c r="R24" s="29">
        <v>77431</v>
      </c>
      <c r="S24" s="40">
        <v>70846</v>
      </c>
    </row>
    <row r="25" spans="1:19" x14ac:dyDescent="0.25">
      <c r="A25" s="35"/>
      <c r="B25" s="88"/>
      <c r="C25" s="43" t="s">
        <v>24</v>
      </c>
      <c r="D25" s="27">
        <v>2.0387773132194988</v>
      </c>
      <c r="E25" s="27">
        <v>1.0259961671323152</v>
      </c>
      <c r="F25" s="27">
        <v>0.89727522926017611</v>
      </c>
      <c r="G25" s="27">
        <v>0.86736480800157656</v>
      </c>
      <c r="H25" s="39">
        <v>0.82271008004977386</v>
      </c>
      <c r="L25" s="35"/>
      <c r="M25" s="88"/>
      <c r="N25" s="43" t="s">
        <v>24</v>
      </c>
      <c r="O25" s="29">
        <v>11524.485348510616</v>
      </c>
      <c r="P25" s="29">
        <v>4889.7812732591083</v>
      </c>
      <c r="Q25" s="29">
        <v>4191.2059551157017</v>
      </c>
      <c r="R25" s="29">
        <v>3854.8859373464902</v>
      </c>
      <c r="S25" s="40">
        <v>4087.2596487552746</v>
      </c>
    </row>
    <row r="26" spans="1:19" x14ac:dyDescent="0.25">
      <c r="A26" s="35"/>
      <c r="B26" s="88" t="s">
        <v>68</v>
      </c>
      <c r="C26" s="42" t="s">
        <v>23</v>
      </c>
      <c r="D26" s="27">
        <v>21.1912812462263</v>
      </c>
      <c r="E26" s="27">
        <v>18.986006240308186</v>
      </c>
      <c r="F26" s="27">
        <v>19.648364741457971</v>
      </c>
      <c r="G26" s="27">
        <v>18.491596740066132</v>
      </c>
      <c r="H26" s="39">
        <v>15.373291356473946</v>
      </c>
      <c r="L26" s="35"/>
      <c r="M26" s="88" t="s">
        <v>68</v>
      </c>
      <c r="N26" s="42" t="s">
        <v>23</v>
      </c>
      <c r="O26" s="29">
        <v>70194</v>
      </c>
      <c r="P26" s="29">
        <v>50566</v>
      </c>
      <c r="Q26" s="29">
        <v>52111</v>
      </c>
      <c r="R26" s="29">
        <v>45969</v>
      </c>
      <c r="S26" s="40">
        <v>38430</v>
      </c>
    </row>
    <row r="27" spans="1:19" x14ac:dyDescent="0.25">
      <c r="A27" s="35"/>
      <c r="B27" s="88"/>
      <c r="C27" s="43" t="s">
        <v>24</v>
      </c>
      <c r="D27" s="27">
        <v>1.9441384910606021</v>
      </c>
      <c r="E27" s="27">
        <v>1.3082146349982233</v>
      </c>
      <c r="F27" s="27">
        <v>0.89524451416429196</v>
      </c>
      <c r="G27" s="27">
        <v>1.0733384502763299</v>
      </c>
      <c r="H27" s="39">
        <v>1.0498506641459571</v>
      </c>
      <c r="L27" s="35"/>
      <c r="M27" s="88"/>
      <c r="N27" s="43" t="s">
        <v>24</v>
      </c>
      <c r="O27" s="29">
        <v>8276.2593907291357</v>
      </c>
      <c r="P27" s="29">
        <v>4397.6258751412552</v>
      </c>
      <c r="Q27" s="29">
        <v>3010.2937470119232</v>
      </c>
      <c r="R27" s="29">
        <v>3184.1309907614391</v>
      </c>
      <c r="S27" s="40">
        <v>3022.1566742742666</v>
      </c>
    </row>
    <row r="28" spans="1:19" x14ac:dyDescent="0.25">
      <c r="A28" s="35"/>
      <c r="B28" s="37" t="s">
        <v>20</v>
      </c>
      <c r="C28" s="42" t="s">
        <v>23</v>
      </c>
      <c r="D28" s="21">
        <v>30.299156156690078</v>
      </c>
      <c r="E28" s="21">
        <v>28.668323198821028</v>
      </c>
      <c r="F28" s="21">
        <v>27.394839560359546</v>
      </c>
      <c r="G28" s="21">
        <v>26.273261953405612</v>
      </c>
      <c r="H28" s="22">
        <v>22.016703346312287</v>
      </c>
      <c r="L28" s="35"/>
      <c r="M28" s="37" t="s">
        <v>20</v>
      </c>
      <c r="N28" s="42" t="s">
        <v>23</v>
      </c>
      <c r="O28" s="29">
        <v>1787659</v>
      </c>
      <c r="P28" s="29">
        <v>1673743</v>
      </c>
      <c r="Q28" s="29">
        <v>1595210</v>
      </c>
      <c r="R28" s="29">
        <v>1532130</v>
      </c>
      <c r="S28" s="33">
        <v>1560632</v>
      </c>
    </row>
    <row r="29" spans="1:19" x14ac:dyDescent="0.25">
      <c r="A29" s="35"/>
      <c r="B29" s="37"/>
      <c r="C29" s="43" t="s">
        <v>24</v>
      </c>
      <c r="D29" s="21">
        <v>0.46785442354524559</v>
      </c>
      <c r="E29" s="21">
        <v>0.29175290173152946</v>
      </c>
      <c r="F29" s="21">
        <v>0.2411998876609544</v>
      </c>
      <c r="G29" s="21">
        <v>0.25272782191127002</v>
      </c>
      <c r="H29" s="22">
        <v>0.28601342655281597</v>
      </c>
      <c r="L29" s="35"/>
      <c r="M29" s="37"/>
      <c r="N29" s="43" t="s">
        <v>24</v>
      </c>
      <c r="O29" s="29">
        <v>59819.587125888269</v>
      </c>
      <c r="P29" s="29">
        <v>33839.579770122262</v>
      </c>
      <c r="Q29" s="29">
        <v>20059.21232499156</v>
      </c>
      <c r="R29" s="29">
        <v>19506.028848772265</v>
      </c>
      <c r="S29" s="33">
        <v>30948.500815108629</v>
      </c>
    </row>
    <row r="30" spans="1:19" x14ac:dyDescent="0.25">
      <c r="A30" s="49"/>
      <c r="B30" s="50"/>
      <c r="C30" s="50"/>
      <c r="D30" s="51"/>
      <c r="E30" s="51"/>
      <c r="F30" s="51"/>
      <c r="G30" s="51"/>
      <c r="H30" s="89"/>
      <c r="L30" s="49"/>
      <c r="M30" s="50"/>
      <c r="N30" s="50"/>
      <c r="O30" s="51"/>
      <c r="P30" s="51"/>
      <c r="Q30" s="51"/>
      <c r="R30" s="51"/>
      <c r="S30" s="89"/>
    </row>
    <row r="31" spans="1:19" x14ac:dyDescent="0.25">
      <c r="A31" s="174" t="s">
        <v>8</v>
      </c>
      <c r="B31" s="174"/>
      <c r="C31" s="174"/>
      <c r="L31" s="174" t="s">
        <v>8</v>
      </c>
      <c r="M31" s="174"/>
      <c r="N31" s="174"/>
    </row>
    <row r="32" spans="1:19" ht="66" customHeight="1" x14ac:dyDescent="0.25">
      <c r="A32" s="172" t="s">
        <v>15</v>
      </c>
      <c r="B32" s="172"/>
      <c r="C32" s="172"/>
      <c r="D32" s="172"/>
      <c r="E32" s="172"/>
      <c r="F32" s="172"/>
      <c r="G32" s="172"/>
      <c r="H32" s="172"/>
      <c r="L32" s="172" t="s">
        <v>15</v>
      </c>
      <c r="M32" s="172"/>
      <c r="N32" s="172"/>
      <c r="O32" s="172"/>
      <c r="P32" s="172"/>
      <c r="Q32" s="172"/>
      <c r="R32" s="172"/>
      <c r="S32" s="172"/>
    </row>
    <row r="33" spans="1:19" ht="82.5" customHeight="1" x14ac:dyDescent="0.25">
      <c r="A33" s="172" t="s">
        <v>16</v>
      </c>
      <c r="B33" s="172"/>
      <c r="C33" s="172"/>
      <c r="D33" s="172"/>
      <c r="E33" s="172"/>
      <c r="F33" s="172"/>
      <c r="G33" s="172"/>
      <c r="H33" s="172"/>
      <c r="L33" s="172" t="s">
        <v>16</v>
      </c>
      <c r="M33" s="172"/>
      <c r="N33" s="172"/>
      <c r="O33" s="172"/>
      <c r="P33" s="172"/>
      <c r="Q33" s="172"/>
      <c r="R33" s="172"/>
      <c r="S33" s="172"/>
    </row>
    <row r="34" spans="1:19" x14ac:dyDescent="0.25">
      <c r="A34" s="172" t="s">
        <v>70</v>
      </c>
      <c r="B34" s="172"/>
      <c r="C34" s="172"/>
      <c r="D34" s="172"/>
      <c r="E34" s="172"/>
      <c r="F34" s="172"/>
      <c r="G34" s="172"/>
      <c r="H34" s="172"/>
      <c r="L34" s="172" t="s">
        <v>70</v>
      </c>
      <c r="M34" s="172"/>
      <c r="N34" s="172"/>
      <c r="O34" s="172"/>
      <c r="P34" s="172"/>
      <c r="Q34" s="172"/>
      <c r="R34" s="172"/>
      <c r="S34" s="172"/>
    </row>
    <row r="35" spans="1:19" ht="44.25" customHeight="1" x14ac:dyDescent="0.25">
      <c r="A35" s="172" t="s">
        <v>231</v>
      </c>
      <c r="B35" s="172"/>
      <c r="C35" s="172"/>
      <c r="D35" s="172"/>
      <c r="E35" s="172"/>
      <c r="F35" s="172"/>
      <c r="G35" s="172"/>
      <c r="H35" s="172"/>
      <c r="L35" s="172" t="s">
        <v>231</v>
      </c>
      <c r="M35" s="172"/>
      <c r="N35" s="172"/>
      <c r="O35" s="172"/>
      <c r="P35" s="172"/>
      <c r="Q35" s="172"/>
      <c r="R35" s="172"/>
      <c r="S35" s="172"/>
    </row>
    <row r="36" spans="1:19" ht="44.25" customHeight="1" x14ac:dyDescent="0.25">
      <c r="A36" s="172" t="s">
        <v>254</v>
      </c>
      <c r="B36" s="172"/>
      <c r="C36" s="172"/>
      <c r="D36" s="172"/>
      <c r="E36" s="172"/>
      <c r="F36" s="172"/>
      <c r="G36" s="172"/>
      <c r="H36" s="172"/>
      <c r="L36" s="172" t="s">
        <v>254</v>
      </c>
      <c r="M36" s="172"/>
      <c r="N36" s="172"/>
      <c r="O36" s="172"/>
      <c r="P36" s="172"/>
      <c r="Q36" s="172"/>
      <c r="R36" s="172"/>
      <c r="S36" s="172"/>
    </row>
    <row r="37" spans="1:19" x14ac:dyDescent="0.25">
      <c r="A37" s="172" t="s">
        <v>11</v>
      </c>
      <c r="B37" s="172"/>
      <c r="C37" s="172"/>
      <c r="D37" s="172"/>
      <c r="E37" s="172"/>
      <c r="F37" s="172"/>
      <c r="G37" s="172"/>
      <c r="H37" s="172"/>
      <c r="L37" s="172" t="s">
        <v>11</v>
      </c>
      <c r="M37" s="172"/>
      <c r="N37" s="172"/>
      <c r="O37" s="172"/>
      <c r="P37" s="172"/>
      <c r="Q37" s="172"/>
      <c r="R37" s="172"/>
      <c r="S37" s="172"/>
    </row>
  </sheetData>
  <mergeCells count="16">
    <mergeCell ref="A37:H37"/>
    <mergeCell ref="L37:S37"/>
    <mergeCell ref="A36:H36"/>
    <mergeCell ref="L36:S36"/>
    <mergeCell ref="A33:H33"/>
    <mergeCell ref="L33:S33"/>
    <mergeCell ref="A34:H34"/>
    <mergeCell ref="L34:S34"/>
    <mergeCell ref="A35:H35"/>
    <mergeCell ref="L35:S35"/>
    <mergeCell ref="A8:A9"/>
    <mergeCell ref="L8:L9"/>
    <mergeCell ref="A31:C31"/>
    <mergeCell ref="L31:N31"/>
    <mergeCell ref="A32:H32"/>
    <mergeCell ref="L32:S32"/>
  </mergeCells>
  <hyperlinks>
    <hyperlink ref="A1" location="Indice!A1" display="Indice" xr:uid="{194C6A30-D95B-4E5F-B564-3A1E74B6CAAB}"/>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DE9E0-6416-4F20-AF2A-6715B0DD8155}">
  <dimension ref="A1:U60"/>
  <sheetViews>
    <sheetView workbookViewId="0"/>
  </sheetViews>
  <sheetFormatPr baseColWidth="10" defaultRowHeight="15" x14ac:dyDescent="0.25"/>
  <cols>
    <col min="2" max="2" width="7.28515625" customWidth="1"/>
    <col min="4" max="4" width="13.85546875" customWidth="1"/>
    <col min="16" max="16" width="15.42578125" customWidth="1"/>
  </cols>
  <sheetData>
    <row r="1" spans="1:21" x14ac:dyDescent="0.25">
      <c r="A1" s="166" t="s">
        <v>278</v>
      </c>
    </row>
    <row r="3" spans="1:21" x14ac:dyDescent="0.25">
      <c r="A3" s="148" t="s">
        <v>408</v>
      </c>
      <c r="B3" s="148"/>
      <c r="C3" s="148"/>
      <c r="D3" s="148"/>
      <c r="E3" s="148"/>
      <c r="F3" s="148"/>
      <c r="G3" s="148"/>
      <c r="H3" s="148"/>
      <c r="I3" s="148"/>
      <c r="M3" s="148" t="s">
        <v>409</v>
      </c>
      <c r="N3" s="148"/>
      <c r="O3" s="148"/>
      <c r="P3" s="148"/>
      <c r="Q3" s="148"/>
      <c r="R3" s="148"/>
      <c r="S3" s="148"/>
      <c r="T3" s="148"/>
      <c r="U3" s="148"/>
    </row>
    <row r="4" spans="1:21" x14ac:dyDescent="0.25">
      <c r="A4" s="17" t="s">
        <v>14</v>
      </c>
      <c r="M4" s="7" t="s">
        <v>17</v>
      </c>
    </row>
    <row r="6" spans="1:21" x14ac:dyDescent="0.25">
      <c r="A6" s="1"/>
      <c r="B6" s="2"/>
      <c r="C6" s="2"/>
      <c r="D6" s="2"/>
      <c r="E6" s="53">
        <v>2011</v>
      </c>
      <c r="F6" s="53">
        <v>2013</v>
      </c>
      <c r="G6" s="53">
        <v>2015</v>
      </c>
      <c r="H6" s="53">
        <v>2017</v>
      </c>
      <c r="I6" s="54">
        <v>2020</v>
      </c>
      <c r="M6" s="1"/>
      <c r="N6" s="2"/>
      <c r="O6" s="2"/>
      <c r="P6" s="2"/>
      <c r="Q6" s="53">
        <v>2011</v>
      </c>
      <c r="R6" s="53">
        <v>2013</v>
      </c>
      <c r="S6" s="53">
        <v>2015</v>
      </c>
      <c r="T6" s="53">
        <v>2017</v>
      </c>
      <c r="U6" s="54">
        <v>2020</v>
      </c>
    </row>
    <row r="7" spans="1:21" x14ac:dyDescent="0.25">
      <c r="A7" s="8"/>
      <c r="B7" s="6"/>
      <c r="C7" s="6"/>
      <c r="D7" s="6"/>
      <c r="E7" s="6"/>
      <c r="F7" s="6"/>
      <c r="G7" s="7"/>
      <c r="H7" s="7"/>
      <c r="I7" s="34"/>
      <c r="M7" s="8"/>
      <c r="N7" s="6"/>
      <c r="O7" s="6"/>
      <c r="P7" s="6"/>
      <c r="Q7" s="6"/>
      <c r="R7" s="6"/>
      <c r="S7" s="7"/>
      <c r="T7" s="7"/>
      <c r="U7" s="34"/>
    </row>
    <row r="8" spans="1:21" x14ac:dyDescent="0.25">
      <c r="A8" s="173"/>
      <c r="B8" s="86" t="s">
        <v>59</v>
      </c>
      <c r="C8" s="26" t="s">
        <v>19</v>
      </c>
      <c r="D8" s="42" t="s">
        <v>23</v>
      </c>
      <c r="E8" s="27">
        <v>4.5133526321099566</v>
      </c>
      <c r="F8" s="27">
        <v>1.70676478913105</v>
      </c>
      <c r="G8" s="27">
        <v>2.1384086058969558</v>
      </c>
      <c r="H8" s="27">
        <v>2.4790849213004154</v>
      </c>
      <c r="I8" s="39">
        <v>4.6498341374699752</v>
      </c>
      <c r="M8" s="8"/>
      <c r="N8" s="86" t="s">
        <v>59</v>
      </c>
      <c r="O8" s="26" t="s">
        <v>19</v>
      </c>
      <c r="P8" s="42" t="s">
        <v>23</v>
      </c>
      <c r="Q8" s="29">
        <v>11631</v>
      </c>
      <c r="R8" s="29">
        <v>4824</v>
      </c>
      <c r="S8" s="29">
        <v>6383</v>
      </c>
      <c r="T8" s="29">
        <v>7746</v>
      </c>
      <c r="U8" s="40">
        <v>15545</v>
      </c>
    </row>
    <row r="9" spans="1:21" x14ac:dyDescent="0.25">
      <c r="A9" s="173"/>
      <c r="B9" s="86"/>
      <c r="C9" s="26"/>
      <c r="D9" s="43" t="s">
        <v>24</v>
      </c>
      <c r="E9" s="27">
        <v>2.0436493093678116</v>
      </c>
      <c r="F9" s="27">
        <v>0.23033545885648121</v>
      </c>
      <c r="G9" s="27">
        <v>0.29789763162579097</v>
      </c>
      <c r="H9" s="27">
        <v>0.25308366746621547</v>
      </c>
      <c r="I9" s="39">
        <v>0.46909320435174751</v>
      </c>
      <c r="M9" s="8"/>
      <c r="N9" s="86"/>
      <c r="O9" s="26"/>
      <c r="P9" s="43" t="s">
        <v>24</v>
      </c>
      <c r="Q9" s="29">
        <v>5498.8014099668671</v>
      </c>
      <c r="R9" s="29">
        <v>661.28345506031428</v>
      </c>
      <c r="S9" s="29">
        <v>911.06649069559774</v>
      </c>
      <c r="T9" s="29">
        <v>813.72526434560837</v>
      </c>
      <c r="U9" s="40">
        <v>1662.0749596119676</v>
      </c>
    </row>
    <row r="10" spans="1:21" x14ac:dyDescent="0.25">
      <c r="A10" s="8"/>
      <c r="B10" s="6"/>
      <c r="C10" s="26" t="s">
        <v>21</v>
      </c>
      <c r="D10" s="42" t="s">
        <v>23</v>
      </c>
      <c r="E10" s="27">
        <v>44.917338629139486</v>
      </c>
      <c r="F10" s="27">
        <v>41.116209970919272</v>
      </c>
      <c r="G10" s="27">
        <v>39.624436075729733</v>
      </c>
      <c r="H10" s="27">
        <v>35.319046151239355</v>
      </c>
      <c r="I10" s="39">
        <v>30.681948908814078</v>
      </c>
      <c r="M10" s="8"/>
      <c r="N10" s="6"/>
      <c r="O10" s="26" t="s">
        <v>21</v>
      </c>
      <c r="P10" s="42" t="s">
        <v>23</v>
      </c>
      <c r="Q10" s="29">
        <v>236130</v>
      </c>
      <c r="R10" s="29">
        <v>214766</v>
      </c>
      <c r="S10" s="29">
        <v>215803</v>
      </c>
      <c r="T10" s="29">
        <v>195937</v>
      </c>
      <c r="U10" s="40">
        <v>181361</v>
      </c>
    </row>
    <row r="11" spans="1:21" x14ac:dyDescent="0.25">
      <c r="A11" s="8"/>
      <c r="B11" s="6"/>
      <c r="C11" s="26"/>
      <c r="D11" s="43" t="s">
        <v>24</v>
      </c>
      <c r="E11" s="27">
        <v>0.95468279005853796</v>
      </c>
      <c r="F11" s="27">
        <v>0.84895522369237575</v>
      </c>
      <c r="G11" s="27">
        <v>0.65624006067924967</v>
      </c>
      <c r="H11" s="27">
        <v>0.68986799337988958</v>
      </c>
      <c r="I11" s="39">
        <v>0.80493010906676277</v>
      </c>
      <c r="M11" s="8"/>
      <c r="N11" s="6"/>
      <c r="O11" s="26"/>
      <c r="P11" s="43" t="s">
        <v>24</v>
      </c>
      <c r="Q11" s="29">
        <v>9001.6801618675381</v>
      </c>
      <c r="R11" s="29">
        <v>6416.5244423345121</v>
      </c>
      <c r="S11" s="29">
        <v>5545.0454736727443</v>
      </c>
      <c r="T11" s="29">
        <v>5603.1931359829887</v>
      </c>
      <c r="U11" s="40">
        <v>7281.0080250873716</v>
      </c>
    </row>
    <row r="12" spans="1:21" x14ac:dyDescent="0.25">
      <c r="A12" s="8"/>
      <c r="B12" s="86" t="s">
        <v>60</v>
      </c>
      <c r="C12" s="26" t="s">
        <v>19</v>
      </c>
      <c r="D12" s="42" t="s">
        <v>23</v>
      </c>
      <c r="E12" s="27">
        <v>1.9064284398600111</v>
      </c>
      <c r="F12" s="27">
        <v>2.2279862479047634</v>
      </c>
      <c r="G12" s="27">
        <v>2.4202340838553558</v>
      </c>
      <c r="H12" s="27">
        <v>2.0616155145303128</v>
      </c>
      <c r="I12" s="39">
        <v>2.7121310109723882</v>
      </c>
      <c r="M12" s="8"/>
      <c r="N12" s="86" t="s">
        <v>60</v>
      </c>
      <c r="O12" s="26" t="s">
        <v>19</v>
      </c>
      <c r="P12" s="42" t="s">
        <v>23</v>
      </c>
      <c r="Q12" s="29">
        <v>4554</v>
      </c>
      <c r="R12" s="29">
        <v>5463</v>
      </c>
      <c r="S12" s="29">
        <v>6371</v>
      </c>
      <c r="T12" s="29">
        <v>5664</v>
      </c>
      <c r="U12" s="40">
        <v>9897</v>
      </c>
    </row>
    <row r="13" spans="1:21" x14ac:dyDescent="0.25">
      <c r="A13" s="8"/>
      <c r="B13" s="6"/>
      <c r="C13" s="26"/>
      <c r="D13" s="43" t="s">
        <v>24</v>
      </c>
      <c r="E13" s="27">
        <v>0.3415353143837791</v>
      </c>
      <c r="F13" s="27">
        <v>0.36112893434900045</v>
      </c>
      <c r="G13" s="27">
        <v>0.33194419502225925</v>
      </c>
      <c r="H13" s="27">
        <v>0.24692089855996108</v>
      </c>
      <c r="I13" s="39">
        <v>0.33783377122543939</v>
      </c>
      <c r="M13" s="8"/>
      <c r="N13" s="6"/>
      <c r="O13" s="26"/>
      <c r="P13" s="43" t="s">
        <v>24</v>
      </c>
      <c r="Q13" s="29">
        <v>808.96606715741075</v>
      </c>
      <c r="R13" s="29">
        <v>910.09787712386378</v>
      </c>
      <c r="S13" s="29">
        <v>903.91024208508406</v>
      </c>
      <c r="T13" s="29">
        <v>681.8189560666948</v>
      </c>
      <c r="U13" s="40">
        <v>1231.6058082628465</v>
      </c>
    </row>
    <row r="14" spans="1:21" x14ac:dyDescent="0.25">
      <c r="A14" s="8"/>
      <c r="B14" s="6"/>
      <c r="C14" s="26" t="s">
        <v>21</v>
      </c>
      <c r="D14" s="42" t="s">
        <v>23</v>
      </c>
      <c r="E14" s="27">
        <v>50.872764768938026</v>
      </c>
      <c r="F14" s="27">
        <v>48.085208706060115</v>
      </c>
      <c r="G14" s="27">
        <v>46.242721351469541</v>
      </c>
      <c r="H14" s="27">
        <v>43.897353217788528</v>
      </c>
      <c r="I14" s="39">
        <v>36.130812071359045</v>
      </c>
      <c r="M14" s="8"/>
      <c r="N14" s="6"/>
      <c r="O14" s="26" t="s">
        <v>21</v>
      </c>
      <c r="P14" s="42" t="s">
        <v>23</v>
      </c>
      <c r="Q14" s="29">
        <v>274309</v>
      </c>
      <c r="R14" s="29">
        <v>267963</v>
      </c>
      <c r="S14" s="29">
        <v>261196</v>
      </c>
      <c r="T14" s="29">
        <v>245046</v>
      </c>
      <c r="U14" s="40">
        <v>243866</v>
      </c>
    </row>
    <row r="15" spans="1:21" x14ac:dyDescent="0.25">
      <c r="A15" s="8"/>
      <c r="B15" s="6"/>
      <c r="C15" s="26"/>
      <c r="D15" s="43" t="s">
        <v>24</v>
      </c>
      <c r="E15" s="27">
        <v>1.0548243255103016</v>
      </c>
      <c r="F15" s="27">
        <v>0.9106566299960881</v>
      </c>
      <c r="G15" s="27">
        <v>0.64817383161143949</v>
      </c>
      <c r="H15" s="27">
        <v>0.70350055837637127</v>
      </c>
      <c r="I15" s="39">
        <v>0.7207512966848878</v>
      </c>
      <c r="M15" s="8"/>
      <c r="N15" s="6"/>
      <c r="O15" s="26"/>
      <c r="P15" s="43" t="s">
        <v>24</v>
      </c>
      <c r="Q15" s="29">
        <v>12362.388639773028</v>
      </c>
      <c r="R15" s="29">
        <v>9512.7271486022673</v>
      </c>
      <c r="S15" s="29">
        <v>6584.9861365192128</v>
      </c>
      <c r="T15" s="29">
        <v>6119.5026240131137</v>
      </c>
      <c r="U15" s="40">
        <v>7368.2375987132737</v>
      </c>
    </row>
    <row r="16" spans="1:21" x14ac:dyDescent="0.25">
      <c r="A16" s="8"/>
      <c r="B16" s="86" t="s">
        <v>61</v>
      </c>
      <c r="C16" s="26" t="s">
        <v>19</v>
      </c>
      <c r="D16" s="42" t="s">
        <v>23</v>
      </c>
      <c r="E16" s="27">
        <v>2.8499915411209966</v>
      </c>
      <c r="F16" s="27">
        <v>1.4094942632326943</v>
      </c>
      <c r="G16" s="27">
        <v>1.8673273644043569</v>
      </c>
      <c r="H16" s="27">
        <v>1.8752888213109133</v>
      </c>
      <c r="I16" s="39">
        <v>2.5516865662102406</v>
      </c>
      <c r="M16" s="8"/>
      <c r="N16" s="86" t="s">
        <v>61</v>
      </c>
      <c r="O16" s="26" t="s">
        <v>19</v>
      </c>
      <c r="P16" s="42" t="s">
        <v>23</v>
      </c>
      <c r="Q16" s="29">
        <v>6570</v>
      </c>
      <c r="R16" s="29">
        <v>3253</v>
      </c>
      <c r="S16" s="29">
        <v>4507</v>
      </c>
      <c r="T16" s="29">
        <v>5032</v>
      </c>
      <c r="U16" s="40">
        <v>8384</v>
      </c>
    </row>
    <row r="17" spans="1:21" x14ac:dyDescent="0.25">
      <c r="A17" s="8"/>
      <c r="B17" s="6"/>
      <c r="C17" s="26"/>
      <c r="D17" s="43" t="s">
        <v>24</v>
      </c>
      <c r="E17" s="27">
        <v>0.67596749340416651</v>
      </c>
      <c r="F17" s="27">
        <v>0.23718389218472485</v>
      </c>
      <c r="G17" s="27">
        <v>0.29122032091239336</v>
      </c>
      <c r="H17" s="27">
        <v>0.28759637633799684</v>
      </c>
      <c r="I17" s="39">
        <v>0.33781043454412762</v>
      </c>
      <c r="M17" s="8"/>
      <c r="N17" s="6"/>
      <c r="O17" s="26"/>
      <c r="P17" s="43" t="s">
        <v>24</v>
      </c>
      <c r="Q17" s="29">
        <v>1571.4412197539245</v>
      </c>
      <c r="R17" s="29">
        <v>552.89691037886485</v>
      </c>
      <c r="S17" s="29">
        <v>687.91690977841324</v>
      </c>
      <c r="T17" s="29">
        <v>774.63959798546898</v>
      </c>
      <c r="U17" s="40">
        <v>1109.1825894460869</v>
      </c>
    </row>
    <row r="18" spans="1:21" x14ac:dyDescent="0.25">
      <c r="A18" s="8"/>
      <c r="B18" s="6"/>
      <c r="C18" s="26" t="s">
        <v>21</v>
      </c>
      <c r="D18" s="42" t="s">
        <v>23</v>
      </c>
      <c r="E18" s="27">
        <v>47.970059627338728</v>
      </c>
      <c r="F18" s="27">
        <v>44.678995253164558</v>
      </c>
      <c r="G18" s="27">
        <v>43.032725599585895</v>
      </c>
      <c r="H18" s="27">
        <v>40.002559898157564</v>
      </c>
      <c r="I18" s="39">
        <v>35.678607107178536</v>
      </c>
      <c r="M18" s="8"/>
      <c r="N18" s="6"/>
      <c r="O18" s="26" t="s">
        <v>21</v>
      </c>
      <c r="P18" s="42" t="s">
        <v>23</v>
      </c>
      <c r="Q18" s="29">
        <v>249877</v>
      </c>
      <c r="R18" s="29">
        <v>225897</v>
      </c>
      <c r="S18" s="29">
        <v>224463</v>
      </c>
      <c r="T18" s="29">
        <v>231274</v>
      </c>
      <c r="U18" s="40">
        <v>225000</v>
      </c>
    </row>
    <row r="19" spans="1:21" x14ac:dyDescent="0.25">
      <c r="A19" s="8"/>
      <c r="B19" s="6"/>
      <c r="C19" s="26"/>
      <c r="D19" s="43" t="s">
        <v>24</v>
      </c>
      <c r="E19" s="27">
        <v>1.123850259446812</v>
      </c>
      <c r="F19" s="27">
        <v>1.43120640780528</v>
      </c>
      <c r="G19" s="27">
        <v>0.7736329324395651</v>
      </c>
      <c r="H19" s="27">
        <v>0.82253479425162501</v>
      </c>
      <c r="I19" s="39">
        <v>0.76811379451624862</v>
      </c>
      <c r="M19" s="8"/>
      <c r="N19" s="6"/>
      <c r="O19" s="26"/>
      <c r="P19" s="43" t="s">
        <v>24</v>
      </c>
      <c r="Q19" s="29">
        <v>10120.817941593203</v>
      </c>
      <c r="R19" s="29">
        <v>10318.720640613366</v>
      </c>
      <c r="S19" s="29">
        <v>5275.6561897435149</v>
      </c>
      <c r="T19" s="29">
        <v>6372.1493629131319</v>
      </c>
      <c r="U19" s="40">
        <v>6430.5589266190418</v>
      </c>
    </row>
    <row r="20" spans="1:21" x14ac:dyDescent="0.25">
      <c r="A20" s="8"/>
      <c r="B20" s="86" t="s">
        <v>62</v>
      </c>
      <c r="C20" s="26" t="s">
        <v>19</v>
      </c>
      <c r="D20" s="42" t="s">
        <v>23</v>
      </c>
      <c r="E20" s="27">
        <v>1.7170206690960477</v>
      </c>
      <c r="F20" s="27">
        <v>1.3395826075941351</v>
      </c>
      <c r="G20" s="27">
        <v>1.4041810850230219</v>
      </c>
      <c r="H20" s="27">
        <v>2.5578691470246273</v>
      </c>
      <c r="I20" s="39">
        <v>2.7644032921810702</v>
      </c>
      <c r="M20" s="8"/>
      <c r="N20" s="86" t="s">
        <v>62</v>
      </c>
      <c r="O20" s="26" t="s">
        <v>19</v>
      </c>
      <c r="P20" s="42" t="s">
        <v>23</v>
      </c>
      <c r="Q20" s="29">
        <v>3548</v>
      </c>
      <c r="R20" s="29">
        <v>2961</v>
      </c>
      <c r="S20" s="29">
        <v>2946</v>
      </c>
      <c r="T20" s="29">
        <v>5324</v>
      </c>
      <c r="U20" s="40">
        <v>8061</v>
      </c>
    </row>
    <row r="21" spans="1:21" x14ac:dyDescent="0.25">
      <c r="A21" s="8"/>
      <c r="B21" s="6"/>
      <c r="C21" s="26"/>
      <c r="D21" s="43" t="s">
        <v>24</v>
      </c>
      <c r="E21" s="27">
        <v>0.34968926891958102</v>
      </c>
      <c r="F21" s="27">
        <v>0.30627857821261034</v>
      </c>
      <c r="G21" s="27">
        <v>0.32478243800429429</v>
      </c>
      <c r="H21" s="27">
        <v>0.39174169812832499</v>
      </c>
      <c r="I21" s="39">
        <v>0.45729815044460709</v>
      </c>
      <c r="M21" s="8"/>
      <c r="N21" s="6"/>
      <c r="O21" s="26"/>
      <c r="P21" s="43" t="s">
        <v>24</v>
      </c>
      <c r="Q21" s="29">
        <v>733.47635547030336</v>
      </c>
      <c r="R21" s="29">
        <v>675.98410329321939</v>
      </c>
      <c r="S21" s="29">
        <v>684.81763995971926</v>
      </c>
      <c r="T21" s="29">
        <v>819.24642631065274</v>
      </c>
      <c r="U21" s="40">
        <v>1363.0321059056557</v>
      </c>
    </row>
    <row r="22" spans="1:21" x14ac:dyDescent="0.25">
      <c r="A22" s="8"/>
      <c r="B22" s="6"/>
      <c r="C22" s="26" t="s">
        <v>21</v>
      </c>
      <c r="D22" s="42" t="s">
        <v>23</v>
      </c>
      <c r="E22" s="27">
        <v>46.517553604037545</v>
      </c>
      <c r="F22" s="27">
        <v>43.366325567284797</v>
      </c>
      <c r="G22" s="27">
        <v>41.952828957362911</v>
      </c>
      <c r="H22" s="27">
        <v>39.611361541830156</v>
      </c>
      <c r="I22" s="39">
        <v>34.678475351139106</v>
      </c>
      <c r="M22" s="8"/>
      <c r="N22" s="6"/>
      <c r="O22" s="26" t="s">
        <v>21</v>
      </c>
      <c r="P22" s="42" t="s">
        <v>23</v>
      </c>
      <c r="Q22" s="29">
        <v>208120</v>
      </c>
      <c r="R22" s="29">
        <v>217277</v>
      </c>
      <c r="S22" s="29">
        <v>196072</v>
      </c>
      <c r="T22" s="29">
        <v>181811</v>
      </c>
      <c r="U22" s="40">
        <v>199421</v>
      </c>
    </row>
    <row r="23" spans="1:21" x14ac:dyDescent="0.25">
      <c r="A23" s="8"/>
      <c r="B23" s="6"/>
      <c r="C23" s="26"/>
      <c r="D23" s="43" t="s">
        <v>24</v>
      </c>
      <c r="E23" s="27">
        <v>1.2195933649470532</v>
      </c>
      <c r="F23" s="27">
        <v>1.0252553798064308</v>
      </c>
      <c r="G23" s="27">
        <v>0.76377334590297863</v>
      </c>
      <c r="H23" s="27">
        <v>0.87352003007715606</v>
      </c>
      <c r="I23" s="39">
        <v>0.95389986589324693</v>
      </c>
      <c r="M23" s="8"/>
      <c r="N23" s="6"/>
      <c r="O23" s="26"/>
      <c r="P23" s="43" t="s">
        <v>24</v>
      </c>
      <c r="Q23" s="29">
        <v>10538.879040829075</v>
      </c>
      <c r="R23" s="29">
        <v>10568.04290716106</v>
      </c>
      <c r="S23" s="29">
        <v>5582.5960946187824</v>
      </c>
      <c r="T23" s="29">
        <v>5700.4925490020269</v>
      </c>
      <c r="U23" s="40">
        <v>7615.6830652346907</v>
      </c>
    </row>
    <row r="24" spans="1:21" x14ac:dyDescent="0.25">
      <c r="A24" s="8"/>
      <c r="B24" s="86" t="s">
        <v>63</v>
      </c>
      <c r="C24" s="26" t="s">
        <v>19</v>
      </c>
      <c r="D24" s="42" t="s">
        <v>23</v>
      </c>
      <c r="E24" s="27">
        <v>1.6279903279706405</v>
      </c>
      <c r="F24" s="27">
        <v>1.3926877490601022</v>
      </c>
      <c r="G24" s="27">
        <v>1.1832294211812284</v>
      </c>
      <c r="H24" s="27">
        <v>2.4324381010308627</v>
      </c>
      <c r="I24" s="39">
        <v>2.3138753003405297</v>
      </c>
      <c r="M24" s="8"/>
      <c r="N24" s="86" t="s">
        <v>63</v>
      </c>
      <c r="O24" s="26" t="s">
        <v>19</v>
      </c>
      <c r="P24" s="42" t="s">
        <v>23</v>
      </c>
      <c r="Q24" s="29">
        <v>3225</v>
      </c>
      <c r="R24" s="29">
        <v>2719</v>
      </c>
      <c r="S24" s="29">
        <v>2247</v>
      </c>
      <c r="T24" s="29">
        <v>4639</v>
      </c>
      <c r="U24" s="40">
        <v>6693</v>
      </c>
    </row>
    <row r="25" spans="1:21" x14ac:dyDescent="0.25">
      <c r="A25" s="8"/>
      <c r="B25" s="6"/>
      <c r="C25" s="26"/>
      <c r="D25" s="43" t="s">
        <v>24</v>
      </c>
      <c r="E25" s="27">
        <v>0.34482079318983777</v>
      </c>
      <c r="F25" s="27">
        <v>0.39019378652617392</v>
      </c>
      <c r="G25" s="27">
        <v>0.26468698174659638</v>
      </c>
      <c r="H25" s="27">
        <v>0.48133402406090209</v>
      </c>
      <c r="I25" s="39">
        <v>0.35938959829462963</v>
      </c>
      <c r="M25" s="8"/>
      <c r="N25" s="6"/>
      <c r="O25" s="26"/>
      <c r="P25" s="43" t="s">
        <v>24</v>
      </c>
      <c r="Q25" s="29">
        <v>688.79837953419349</v>
      </c>
      <c r="R25" s="29">
        <v>760.16657759075042</v>
      </c>
      <c r="S25" s="29">
        <v>508.21091422098914</v>
      </c>
      <c r="T25" s="29">
        <v>930.71947208290806</v>
      </c>
      <c r="U25" s="40">
        <v>1073.5774563321793</v>
      </c>
    </row>
    <row r="26" spans="1:21" x14ac:dyDescent="0.25">
      <c r="A26" s="8"/>
      <c r="B26" s="6"/>
      <c r="C26" s="26" t="s">
        <v>21</v>
      </c>
      <c r="D26" s="42" t="s">
        <v>23</v>
      </c>
      <c r="E26" s="27">
        <v>44.428491432411242</v>
      </c>
      <c r="F26" s="27">
        <v>43.103093685213331</v>
      </c>
      <c r="G26" s="27">
        <v>40.39090594124464</v>
      </c>
      <c r="H26" s="27">
        <v>40.248824797653135</v>
      </c>
      <c r="I26" s="39">
        <v>31.482814374380641</v>
      </c>
      <c r="M26" s="8"/>
      <c r="N26" s="6"/>
      <c r="O26" s="26" t="s">
        <v>21</v>
      </c>
      <c r="P26" s="42" t="s">
        <v>23</v>
      </c>
      <c r="Q26" s="29">
        <v>198351</v>
      </c>
      <c r="R26" s="29">
        <v>182336</v>
      </c>
      <c r="S26" s="29">
        <v>169042</v>
      </c>
      <c r="T26" s="29">
        <v>170814</v>
      </c>
      <c r="U26" s="40">
        <v>181086</v>
      </c>
    </row>
    <row r="27" spans="1:21" x14ac:dyDescent="0.25">
      <c r="A27" s="8"/>
      <c r="B27" s="6"/>
      <c r="C27" s="26"/>
      <c r="D27" s="43" t="s">
        <v>24</v>
      </c>
      <c r="E27" s="27">
        <v>2.8910134695503649</v>
      </c>
      <c r="F27" s="27">
        <v>1.0936984573793818</v>
      </c>
      <c r="G27" s="27">
        <v>0.79428315099948332</v>
      </c>
      <c r="H27" s="27">
        <v>0.96396886929876557</v>
      </c>
      <c r="I27" s="39">
        <v>0.82897634593720126</v>
      </c>
      <c r="M27" s="8"/>
      <c r="N27" s="6"/>
      <c r="O27" s="26"/>
      <c r="P27" s="43" t="s">
        <v>24</v>
      </c>
      <c r="Q27" s="29">
        <v>20111.881698652167</v>
      </c>
      <c r="R27" s="29">
        <v>6710.8068069119399</v>
      </c>
      <c r="S27" s="29">
        <v>4776.6153872964933</v>
      </c>
      <c r="T27" s="29">
        <v>5904.207726079263</v>
      </c>
      <c r="U27" s="40">
        <v>5892.9006128510609</v>
      </c>
    </row>
    <row r="28" spans="1:21" ht="15" customHeight="1" x14ac:dyDescent="0.25">
      <c r="B28" s="86" t="s">
        <v>64</v>
      </c>
      <c r="C28" s="26" t="s">
        <v>19</v>
      </c>
      <c r="D28" s="42" t="s">
        <v>23</v>
      </c>
      <c r="E28" s="27">
        <v>1.410793624055084</v>
      </c>
      <c r="F28" s="27">
        <v>1.0303177355498085</v>
      </c>
      <c r="G28" s="27">
        <v>0.96027330855705073</v>
      </c>
      <c r="H28" s="27">
        <v>1.7978467050924678</v>
      </c>
      <c r="I28" s="39">
        <v>1.7916199209794643</v>
      </c>
      <c r="M28" s="144"/>
      <c r="N28" s="86" t="s">
        <v>64</v>
      </c>
      <c r="O28" s="26" t="s">
        <v>19</v>
      </c>
      <c r="P28" s="42" t="s">
        <v>23</v>
      </c>
      <c r="Q28" s="29">
        <v>2680</v>
      </c>
      <c r="R28" s="29">
        <v>1741</v>
      </c>
      <c r="S28" s="29">
        <v>1664</v>
      </c>
      <c r="T28" s="29">
        <v>3141</v>
      </c>
      <c r="U28" s="40">
        <v>3673</v>
      </c>
    </row>
    <row r="29" spans="1:21" x14ac:dyDescent="0.25">
      <c r="C29" s="26"/>
      <c r="D29" s="43" t="s">
        <v>24</v>
      </c>
      <c r="E29" s="27">
        <v>0.34900220092869544</v>
      </c>
      <c r="F29" s="27">
        <v>0.25094554610373399</v>
      </c>
      <c r="G29" s="27">
        <v>0.23726580508220291</v>
      </c>
      <c r="H29" s="27">
        <v>0.34633379513039808</v>
      </c>
      <c r="I29" s="39">
        <v>0.37339929640041103</v>
      </c>
      <c r="M29" s="144"/>
      <c r="O29" s="26"/>
      <c r="P29" s="43" t="s">
        <v>24</v>
      </c>
      <c r="Q29" s="29">
        <v>646.04745358270861</v>
      </c>
      <c r="R29" s="29">
        <v>419.42166091448917</v>
      </c>
      <c r="S29" s="29">
        <v>414.92126098442014</v>
      </c>
      <c r="T29" s="29">
        <v>608.01877526925841</v>
      </c>
      <c r="U29" s="40">
        <v>769.78059785316123</v>
      </c>
    </row>
    <row r="30" spans="1:21" x14ac:dyDescent="0.25">
      <c r="A30" s="35"/>
      <c r="C30" s="26" t="s">
        <v>21</v>
      </c>
      <c r="D30" s="42" t="s">
        <v>23</v>
      </c>
      <c r="E30" s="27">
        <v>42.016226565972886</v>
      </c>
      <c r="F30" s="27">
        <v>38.348393422076676</v>
      </c>
      <c r="G30" s="27">
        <v>37.449942569769966</v>
      </c>
      <c r="H30" s="27">
        <v>38.79568836271519</v>
      </c>
      <c r="I30" s="39">
        <v>33.429212883721966</v>
      </c>
      <c r="M30" s="35"/>
      <c r="O30" s="26" t="s">
        <v>21</v>
      </c>
      <c r="P30" s="42" t="s">
        <v>23</v>
      </c>
      <c r="Q30" s="29">
        <v>169188</v>
      </c>
      <c r="R30" s="29">
        <v>151763</v>
      </c>
      <c r="S30" s="29">
        <v>144765</v>
      </c>
      <c r="T30" s="29">
        <v>150085</v>
      </c>
      <c r="U30" s="40">
        <v>150388</v>
      </c>
    </row>
    <row r="31" spans="1:21" x14ac:dyDescent="0.25">
      <c r="A31" s="35"/>
      <c r="B31" s="86"/>
      <c r="C31" s="86"/>
      <c r="D31" s="43" t="s">
        <v>24</v>
      </c>
      <c r="E31" s="27">
        <v>1.5713199136657168</v>
      </c>
      <c r="F31" s="27">
        <v>1.183449483606718</v>
      </c>
      <c r="G31" s="27">
        <v>0.98051211041511632</v>
      </c>
      <c r="H31" s="27">
        <v>1.001443478620061</v>
      </c>
      <c r="I31" s="39">
        <v>1.9282708109554965</v>
      </c>
      <c r="M31" s="35"/>
      <c r="N31" s="86"/>
      <c r="O31" s="86"/>
      <c r="P31" s="43" t="s">
        <v>24</v>
      </c>
      <c r="Q31" s="29">
        <v>9030.8928708895037</v>
      </c>
      <c r="R31" s="29">
        <v>6327.1884657470691</v>
      </c>
      <c r="S31" s="29">
        <v>4973.3349385299789</v>
      </c>
      <c r="T31" s="29">
        <v>4731.6431625805326</v>
      </c>
      <c r="U31" s="40">
        <v>20910.115933536174</v>
      </c>
    </row>
    <row r="32" spans="1:21" x14ac:dyDescent="0.25">
      <c r="A32" s="35"/>
      <c r="B32" s="86" t="s">
        <v>65</v>
      </c>
      <c r="C32" s="26" t="s">
        <v>19</v>
      </c>
      <c r="D32" s="42" t="s">
        <v>23</v>
      </c>
      <c r="E32" s="27">
        <v>2.0381024171354207</v>
      </c>
      <c r="F32" s="27">
        <v>1.2251088477177934</v>
      </c>
      <c r="G32" s="27">
        <v>1.0346493464666255</v>
      </c>
      <c r="H32" s="27">
        <v>1.4590886350085324</v>
      </c>
      <c r="I32" s="39">
        <v>1.8827055175585656</v>
      </c>
      <c r="M32" s="35"/>
      <c r="N32" s="86" t="s">
        <v>65</v>
      </c>
      <c r="O32" s="26" t="s">
        <v>19</v>
      </c>
      <c r="P32" s="42" t="s">
        <v>23</v>
      </c>
      <c r="Q32" s="29">
        <v>2866</v>
      </c>
      <c r="R32" s="29">
        <v>1874</v>
      </c>
      <c r="S32" s="29">
        <v>1542</v>
      </c>
      <c r="T32" s="29">
        <v>2129</v>
      </c>
      <c r="U32" s="40">
        <v>3807</v>
      </c>
    </row>
    <row r="33" spans="1:21" x14ac:dyDescent="0.25">
      <c r="A33" s="35"/>
      <c r="B33" s="86"/>
      <c r="C33" s="26"/>
      <c r="D33" s="43" t="s">
        <v>24</v>
      </c>
      <c r="E33" s="27">
        <v>0.95659552515670565</v>
      </c>
      <c r="F33" s="27">
        <v>0.33547116671968147</v>
      </c>
      <c r="G33" s="27">
        <v>0.31142009496714718</v>
      </c>
      <c r="H33" s="27">
        <v>0.3477310103490221</v>
      </c>
      <c r="I33" s="39">
        <v>0.37280876588957579</v>
      </c>
      <c r="M33" s="35"/>
      <c r="N33" s="86"/>
      <c r="O33" s="26"/>
      <c r="P33" s="43" t="s">
        <v>24</v>
      </c>
      <c r="Q33" s="29">
        <v>1367.1616583272084</v>
      </c>
      <c r="R33" s="29">
        <v>509.4433067168722</v>
      </c>
      <c r="S33" s="29">
        <v>467.06316489314372</v>
      </c>
      <c r="T33" s="29">
        <v>515.13645371124187</v>
      </c>
      <c r="U33" s="40">
        <v>759.76343484210702</v>
      </c>
    </row>
    <row r="34" spans="1:21" x14ac:dyDescent="0.25">
      <c r="A34" s="35"/>
      <c r="C34" s="26" t="s">
        <v>21</v>
      </c>
      <c r="D34" s="42" t="s">
        <v>23</v>
      </c>
      <c r="E34" s="27">
        <v>38.168160497840525</v>
      </c>
      <c r="F34" s="27">
        <v>40.370690727524668</v>
      </c>
      <c r="G34" s="27">
        <v>36.569766925900836</v>
      </c>
      <c r="H34" s="27">
        <v>36.41392817581994</v>
      </c>
      <c r="I34" s="39">
        <v>29.43439118390943</v>
      </c>
      <c r="M34" s="35"/>
      <c r="O34" s="26" t="s">
        <v>21</v>
      </c>
      <c r="P34" s="42" t="s">
        <v>23</v>
      </c>
      <c r="Q34" s="29">
        <v>131500</v>
      </c>
      <c r="R34" s="29">
        <v>139553</v>
      </c>
      <c r="S34" s="29">
        <v>123623</v>
      </c>
      <c r="T34" s="29">
        <v>113413</v>
      </c>
      <c r="U34" s="40">
        <v>117309</v>
      </c>
    </row>
    <row r="35" spans="1:21" x14ac:dyDescent="0.25">
      <c r="A35" s="35"/>
      <c r="B35" s="86"/>
      <c r="C35" s="26"/>
      <c r="D35" s="43" t="s">
        <v>24</v>
      </c>
      <c r="E35" s="27">
        <v>1.5797356722951283</v>
      </c>
      <c r="F35" s="27">
        <v>1.4271828079323268</v>
      </c>
      <c r="G35" s="27">
        <v>0.94797162319943362</v>
      </c>
      <c r="H35" s="27">
        <v>1.0864861461892477</v>
      </c>
      <c r="I35" s="39">
        <v>0.92614570397814777</v>
      </c>
      <c r="M35" s="35"/>
      <c r="N35" s="86"/>
      <c r="O35" s="26"/>
      <c r="P35" s="43" t="s">
        <v>24</v>
      </c>
      <c r="Q35" s="29">
        <v>9530.7700960401962</v>
      </c>
      <c r="R35" s="29">
        <v>8065.3654281382824</v>
      </c>
      <c r="S35" s="29">
        <v>4281.7194798029213</v>
      </c>
      <c r="T35" s="29">
        <v>4321.453693607783</v>
      </c>
      <c r="U35" s="40">
        <v>4715.280905790165</v>
      </c>
    </row>
    <row r="36" spans="1:21" x14ac:dyDescent="0.25">
      <c r="A36" s="35"/>
      <c r="B36" s="88" t="s">
        <v>66</v>
      </c>
      <c r="C36" s="26" t="s">
        <v>19</v>
      </c>
      <c r="D36" s="42" t="s">
        <v>23</v>
      </c>
      <c r="E36" s="27">
        <v>0.97417680010930452</v>
      </c>
      <c r="F36" s="27">
        <v>0.736280242476262</v>
      </c>
      <c r="G36" s="27">
        <v>0.99278042157812485</v>
      </c>
      <c r="H36" s="27">
        <v>1.3270920587993758</v>
      </c>
      <c r="I36" s="39">
        <v>2.0374067394857627</v>
      </c>
      <c r="M36" s="35"/>
      <c r="N36" s="88" t="s">
        <v>66</v>
      </c>
      <c r="O36" s="26" t="s">
        <v>19</v>
      </c>
      <c r="P36" s="42" t="s">
        <v>23</v>
      </c>
      <c r="Q36" s="29">
        <v>1426</v>
      </c>
      <c r="R36" s="29">
        <v>1098</v>
      </c>
      <c r="S36" s="29">
        <v>1404</v>
      </c>
      <c r="T36" s="29">
        <v>1616</v>
      </c>
      <c r="U36" s="40">
        <v>3378</v>
      </c>
    </row>
    <row r="37" spans="1:21" x14ac:dyDescent="0.25">
      <c r="A37" s="35"/>
      <c r="B37" s="86"/>
      <c r="C37" s="26"/>
      <c r="D37" s="43" t="s">
        <v>24</v>
      </c>
      <c r="E37" s="27">
        <v>0.29038995030835535</v>
      </c>
      <c r="F37" s="27">
        <v>0.23133402610415241</v>
      </c>
      <c r="G37" s="27">
        <v>0.2569892169350716</v>
      </c>
      <c r="H37" s="27">
        <v>0.33249940155137597</v>
      </c>
      <c r="I37" s="39">
        <v>0.45828472713041019</v>
      </c>
      <c r="M37" s="35"/>
      <c r="N37" s="86"/>
      <c r="O37" s="26"/>
      <c r="P37" s="43" t="s">
        <v>24</v>
      </c>
      <c r="Q37" s="29">
        <v>420.18461272627485</v>
      </c>
      <c r="R37" s="29">
        <v>333.71544764964034</v>
      </c>
      <c r="S37" s="29">
        <v>361.52545077980744</v>
      </c>
      <c r="T37" s="29">
        <v>403.58945329196922</v>
      </c>
      <c r="U37" s="40">
        <v>774.07547359694433</v>
      </c>
    </row>
    <row r="38" spans="1:21" x14ac:dyDescent="0.25">
      <c r="A38" s="35"/>
      <c r="C38" s="26" t="s">
        <v>21</v>
      </c>
      <c r="D38" s="42" t="s">
        <v>23</v>
      </c>
      <c r="E38" s="27">
        <v>36.299446745241184</v>
      </c>
      <c r="F38" s="27">
        <v>38.129619024243908</v>
      </c>
      <c r="G38" s="27">
        <v>35.723244746423553</v>
      </c>
      <c r="H38" s="27">
        <v>32.096282432493624</v>
      </c>
      <c r="I38" s="39">
        <v>28.600425551456521</v>
      </c>
      <c r="M38" s="35"/>
      <c r="O38" s="26" t="s">
        <v>21</v>
      </c>
      <c r="P38" s="42" t="s">
        <v>23</v>
      </c>
      <c r="Q38" s="29">
        <v>113769</v>
      </c>
      <c r="R38" s="29">
        <v>111854</v>
      </c>
      <c r="S38" s="29">
        <v>99685</v>
      </c>
      <c r="T38" s="29">
        <v>85059</v>
      </c>
      <c r="U38" s="40">
        <v>93419</v>
      </c>
    </row>
    <row r="39" spans="1:21" x14ac:dyDescent="0.25">
      <c r="A39" s="35"/>
      <c r="B39" s="86"/>
      <c r="C39" s="26"/>
      <c r="D39" s="43" t="s">
        <v>24</v>
      </c>
      <c r="E39" s="27">
        <v>1.8530019101526216</v>
      </c>
      <c r="F39" s="27">
        <v>1.411446494171843</v>
      </c>
      <c r="G39" s="27">
        <v>1.2178175952986572</v>
      </c>
      <c r="H39" s="27">
        <v>1.1630767618085311</v>
      </c>
      <c r="I39" s="39">
        <v>1.0211264709498089</v>
      </c>
      <c r="M39" s="35"/>
      <c r="N39" s="86"/>
      <c r="O39" s="26"/>
      <c r="P39" s="43" t="s">
        <v>24</v>
      </c>
      <c r="Q39" s="29">
        <v>7165.8079016631546</v>
      </c>
      <c r="R39" s="29">
        <v>5838.7311854020027</v>
      </c>
      <c r="S39" s="29">
        <v>4576.9076502058442</v>
      </c>
      <c r="T39" s="29">
        <v>3601.1430860894097</v>
      </c>
      <c r="U39" s="40">
        <v>4104.1458471978513</v>
      </c>
    </row>
    <row r="40" spans="1:21" x14ac:dyDescent="0.25">
      <c r="A40" s="35"/>
      <c r="B40" s="88" t="s">
        <v>67</v>
      </c>
      <c r="C40" s="26" t="s">
        <v>19</v>
      </c>
      <c r="D40" s="42" t="s">
        <v>23</v>
      </c>
      <c r="E40" s="27">
        <v>1.3451344784365349</v>
      </c>
      <c r="F40" s="27">
        <v>2.2153860641779213</v>
      </c>
      <c r="G40" s="27">
        <v>0.67763173722323355</v>
      </c>
      <c r="H40" s="27">
        <v>1.2760842880523731</v>
      </c>
      <c r="I40" s="39">
        <v>0.91911994890995374</v>
      </c>
      <c r="M40" s="35"/>
      <c r="N40" s="88" t="s">
        <v>67</v>
      </c>
      <c r="O40" s="26" t="s">
        <v>19</v>
      </c>
      <c r="P40" s="42" t="s">
        <v>23</v>
      </c>
      <c r="Q40" s="29">
        <v>1921</v>
      </c>
      <c r="R40" s="29">
        <v>2823</v>
      </c>
      <c r="S40" s="29">
        <v>845</v>
      </c>
      <c r="T40" s="29">
        <v>1497</v>
      </c>
      <c r="U40" s="40">
        <v>1468</v>
      </c>
    </row>
    <row r="41" spans="1:21" x14ac:dyDescent="0.25">
      <c r="A41" s="35"/>
      <c r="B41" s="86"/>
      <c r="C41" s="26"/>
      <c r="D41" s="43" t="s">
        <v>24</v>
      </c>
      <c r="E41" s="27">
        <v>0.489366419672636</v>
      </c>
      <c r="F41" s="27">
        <v>0.83631773123200392</v>
      </c>
      <c r="G41" s="27">
        <v>0.20028373049166148</v>
      </c>
      <c r="H41" s="27">
        <v>0.45849028707250261</v>
      </c>
      <c r="I41" s="39">
        <v>0.30305013686040988</v>
      </c>
      <c r="M41" s="35"/>
      <c r="N41" s="86"/>
      <c r="O41" s="26"/>
      <c r="P41" s="43" t="s">
        <v>24</v>
      </c>
      <c r="Q41" s="29">
        <v>707.93234139993899</v>
      </c>
      <c r="R41" s="29">
        <v>1074.9095267431719</v>
      </c>
      <c r="S41" s="29">
        <v>250.75685434300684</v>
      </c>
      <c r="T41" s="29">
        <v>538.93113830778736</v>
      </c>
      <c r="U41" s="40">
        <v>482.62822130497057</v>
      </c>
    </row>
    <row r="42" spans="1:21" x14ac:dyDescent="0.25">
      <c r="A42" s="35"/>
      <c r="C42" s="26" t="s">
        <v>21</v>
      </c>
      <c r="D42" s="42" t="s">
        <v>23</v>
      </c>
      <c r="E42" s="27">
        <v>35.319992632639575</v>
      </c>
      <c r="F42" s="27">
        <v>33.398208959928141</v>
      </c>
      <c r="G42" s="27">
        <v>32.765683925324133</v>
      </c>
      <c r="H42" s="27">
        <v>32.901201937658691</v>
      </c>
      <c r="I42" s="39">
        <v>25.283711980408018</v>
      </c>
      <c r="M42" s="35"/>
      <c r="O42" s="26" t="s">
        <v>21</v>
      </c>
      <c r="P42" s="42" t="s">
        <v>23</v>
      </c>
      <c r="Q42" s="29">
        <v>97800</v>
      </c>
      <c r="R42" s="29">
        <v>84771</v>
      </c>
      <c r="S42" s="29">
        <v>80541</v>
      </c>
      <c r="T42" s="29">
        <v>75934</v>
      </c>
      <c r="U42" s="40">
        <v>69378</v>
      </c>
    </row>
    <row r="43" spans="1:21" x14ac:dyDescent="0.25">
      <c r="A43" s="35"/>
      <c r="B43" s="88"/>
      <c r="C43" s="88"/>
      <c r="D43" s="43" t="s">
        <v>24</v>
      </c>
      <c r="E43" s="27">
        <v>2.5333173525458057</v>
      </c>
      <c r="F43" s="27">
        <v>1.4389679091035203</v>
      </c>
      <c r="G43" s="27">
        <v>1.2256437705545182</v>
      </c>
      <c r="H43" s="27">
        <v>1.1965110707923565</v>
      </c>
      <c r="I43" s="39">
        <v>1.2280466343370344</v>
      </c>
      <c r="M43" s="35"/>
      <c r="N43" s="88"/>
      <c r="O43" s="88"/>
      <c r="P43" s="43" t="s">
        <v>24</v>
      </c>
      <c r="Q43" s="29">
        <v>11046.619449158026</v>
      </c>
      <c r="R43" s="29">
        <v>4632.477018590972</v>
      </c>
      <c r="S43" s="29">
        <v>4177.8790464513195</v>
      </c>
      <c r="T43" s="29">
        <v>3806.4927408716453</v>
      </c>
      <c r="U43" s="40">
        <v>4088.2371899158038</v>
      </c>
    </row>
    <row r="44" spans="1:21" x14ac:dyDescent="0.25">
      <c r="A44" s="35"/>
      <c r="B44" s="88" t="s">
        <v>68</v>
      </c>
      <c r="C44" s="26" t="s">
        <v>19</v>
      </c>
      <c r="D44" s="42" t="s">
        <v>23</v>
      </c>
      <c r="E44" s="27">
        <v>0.78522168299455364</v>
      </c>
      <c r="F44" s="27">
        <v>1.5178161370179113</v>
      </c>
      <c r="G44" s="27">
        <v>0.60418193090232775</v>
      </c>
      <c r="H44" s="27">
        <v>1.8825292781959935</v>
      </c>
      <c r="I44" s="39">
        <v>0.5368635525705846</v>
      </c>
      <c r="M44" s="35"/>
      <c r="N44" s="88" t="s">
        <v>68</v>
      </c>
      <c r="O44" s="26" t="s">
        <v>19</v>
      </c>
      <c r="P44" s="42" t="s">
        <v>23</v>
      </c>
      <c r="Q44" s="29">
        <v>953</v>
      </c>
      <c r="R44" s="29">
        <v>1355</v>
      </c>
      <c r="S44" s="29">
        <v>536</v>
      </c>
      <c r="T44" s="29">
        <v>1683</v>
      </c>
      <c r="U44" s="40">
        <v>498</v>
      </c>
    </row>
    <row r="45" spans="1:21" x14ac:dyDescent="0.25">
      <c r="A45" s="35"/>
      <c r="B45" s="88"/>
      <c r="C45" s="26"/>
      <c r="D45" s="43" t="s">
        <v>24</v>
      </c>
      <c r="E45" s="27">
        <v>0.40799586705373164</v>
      </c>
      <c r="F45" s="27">
        <v>0.67497745665455311</v>
      </c>
      <c r="G45" s="27">
        <v>0.2248882314219029</v>
      </c>
      <c r="H45" s="27">
        <v>0.49229198736705088</v>
      </c>
      <c r="I45" s="39">
        <v>0.31310357163377661</v>
      </c>
      <c r="M45" s="35"/>
      <c r="N45" s="88"/>
      <c r="O45" s="26"/>
      <c r="P45" s="43" t="s">
        <v>24</v>
      </c>
      <c r="Q45" s="29">
        <v>496.46852871053159</v>
      </c>
      <c r="R45" s="29">
        <v>606.41708569117816</v>
      </c>
      <c r="S45" s="29">
        <v>199.18333263604154</v>
      </c>
      <c r="T45" s="29">
        <v>441.12126612596165</v>
      </c>
      <c r="U45" s="40">
        <v>289.95516894858048</v>
      </c>
    </row>
    <row r="46" spans="1:21" x14ac:dyDescent="0.25">
      <c r="A46" s="35"/>
      <c r="C46" s="26" t="s">
        <v>21</v>
      </c>
      <c r="D46" s="42" t="s">
        <v>23</v>
      </c>
      <c r="E46" s="27">
        <v>32.991856980173722</v>
      </c>
      <c r="F46" s="27">
        <v>27.79340336609059</v>
      </c>
      <c r="G46" s="27">
        <v>29.220466507651427</v>
      </c>
      <c r="H46" s="27">
        <v>27.819062395959619</v>
      </c>
      <c r="I46" s="39">
        <v>24.127008357821623</v>
      </c>
      <c r="M46" s="35"/>
      <c r="O46" s="26" t="s">
        <v>21</v>
      </c>
      <c r="P46" s="42" t="s">
        <v>23</v>
      </c>
      <c r="Q46" s="29">
        <v>69241</v>
      </c>
      <c r="R46" s="29">
        <v>49211</v>
      </c>
      <c r="S46" s="29">
        <v>51575</v>
      </c>
      <c r="T46" s="29">
        <v>44286</v>
      </c>
      <c r="U46" s="40">
        <v>37932</v>
      </c>
    </row>
    <row r="47" spans="1:21" x14ac:dyDescent="0.25">
      <c r="A47" s="35"/>
      <c r="B47" s="88"/>
      <c r="C47" s="88"/>
      <c r="D47" s="43" t="s">
        <v>24</v>
      </c>
      <c r="E47" s="27">
        <v>2.7583796595708048</v>
      </c>
      <c r="F47" s="27">
        <v>1.7977134835272932</v>
      </c>
      <c r="G47" s="27">
        <v>1.3027808797848823</v>
      </c>
      <c r="H47" s="27">
        <v>1.5490191989554125</v>
      </c>
      <c r="I47" s="39">
        <v>1.5594470895326193</v>
      </c>
      <c r="M47" s="35"/>
      <c r="N47" s="88"/>
      <c r="O47" s="88"/>
      <c r="P47" s="43" t="s">
        <v>24</v>
      </c>
      <c r="Q47" s="29">
        <v>8198.2833751992312</v>
      </c>
      <c r="R47" s="29">
        <v>4358.4876124854454</v>
      </c>
      <c r="S47" s="29">
        <v>2997.6934422889813</v>
      </c>
      <c r="T47" s="29">
        <v>3118.0133042713928</v>
      </c>
      <c r="U47" s="40">
        <v>3007.890360007952</v>
      </c>
    </row>
    <row r="48" spans="1:21" x14ac:dyDescent="0.25">
      <c r="A48" s="35"/>
      <c r="B48" s="37" t="s">
        <v>20</v>
      </c>
      <c r="C48" s="26" t="s">
        <v>19</v>
      </c>
      <c r="D48" s="42" t="s">
        <v>23</v>
      </c>
      <c r="E48" s="27">
        <v>2.1022092043596787</v>
      </c>
      <c r="F48" s="27">
        <v>1.5091736346920424</v>
      </c>
      <c r="G48" s="27">
        <v>1.5130230620991048</v>
      </c>
      <c r="H48" s="27">
        <v>2.0209762106761717</v>
      </c>
      <c r="I48" s="39">
        <v>2.5226074996261527</v>
      </c>
      <c r="M48" s="35"/>
      <c r="N48" s="37" t="s">
        <v>20</v>
      </c>
      <c r="O48" s="26" t="s">
        <v>19</v>
      </c>
      <c r="P48" s="42" t="s">
        <v>23</v>
      </c>
      <c r="Q48" s="29">
        <v>39374</v>
      </c>
      <c r="R48" s="29">
        <v>28111</v>
      </c>
      <c r="S48" s="29">
        <v>28445</v>
      </c>
      <c r="T48" s="29">
        <v>38471</v>
      </c>
      <c r="U48" s="40">
        <v>61404</v>
      </c>
    </row>
    <row r="49" spans="1:21" x14ac:dyDescent="0.25">
      <c r="A49" s="35"/>
      <c r="B49" s="88"/>
      <c r="C49" s="26"/>
      <c r="D49" s="43" t="s">
        <v>24</v>
      </c>
      <c r="E49" s="27">
        <v>0.30870732042541715</v>
      </c>
      <c r="F49" s="27">
        <v>0.11072922050539546</v>
      </c>
      <c r="G49" s="27">
        <v>9.780915008913596E-2</v>
      </c>
      <c r="H49" s="27">
        <v>0.10778782312738686</v>
      </c>
      <c r="I49" s="39">
        <v>0.13020980225226028</v>
      </c>
      <c r="M49" s="35"/>
      <c r="N49" s="88"/>
      <c r="O49" s="26"/>
      <c r="P49" s="43" t="s">
        <v>24</v>
      </c>
      <c r="Q49" s="29">
        <v>6065.9024242987834</v>
      </c>
      <c r="R49" s="29">
        <v>2070.7589975340993</v>
      </c>
      <c r="S49" s="29">
        <v>1859.8292590301699</v>
      </c>
      <c r="T49" s="29">
        <v>2044.9876454493417</v>
      </c>
      <c r="U49" s="40">
        <v>3215.4709320713405</v>
      </c>
    </row>
    <row r="50" spans="1:21" x14ac:dyDescent="0.25">
      <c r="A50" s="35"/>
      <c r="C50" s="26" t="s">
        <v>21</v>
      </c>
      <c r="D50" s="42" t="s">
        <v>23</v>
      </c>
      <c r="E50" s="21">
        <v>43.413573270935252</v>
      </c>
      <c r="F50" s="21">
        <v>41.393028418669161</v>
      </c>
      <c r="G50" s="21">
        <v>39.735152243711674</v>
      </c>
      <c r="H50" s="21">
        <v>38.026590575755748</v>
      </c>
      <c r="I50" s="22">
        <v>32.212007428905871</v>
      </c>
      <c r="M50" s="35"/>
      <c r="O50" s="26" t="s">
        <v>21</v>
      </c>
      <c r="P50" s="42" t="s">
        <v>23</v>
      </c>
      <c r="Q50" s="29">
        <v>1748285</v>
      </c>
      <c r="R50" s="29">
        <v>1645632</v>
      </c>
      <c r="S50" s="29">
        <v>1566765</v>
      </c>
      <c r="T50" s="29">
        <v>1493659</v>
      </c>
      <c r="U50" s="33">
        <v>1499228</v>
      </c>
    </row>
    <row r="51" spans="1:21" x14ac:dyDescent="0.25">
      <c r="A51" s="35"/>
      <c r="B51" s="37"/>
      <c r="C51" s="37"/>
      <c r="D51" s="43" t="s">
        <v>24</v>
      </c>
      <c r="E51" s="21">
        <v>0.59037240300413274</v>
      </c>
      <c r="F51" s="21">
        <v>0.42154188571281143</v>
      </c>
      <c r="G51" s="21">
        <v>0.32365600555581275</v>
      </c>
      <c r="H51" s="21">
        <v>0.34786176514752909</v>
      </c>
      <c r="I51" s="22">
        <v>0.36784824177045233</v>
      </c>
      <c r="M51" s="35"/>
      <c r="N51" s="37"/>
      <c r="O51" s="37"/>
      <c r="P51" s="43" t="s">
        <v>24</v>
      </c>
      <c r="Q51" s="29">
        <v>56633.168764084425</v>
      </c>
      <c r="R51" s="29">
        <v>33533.337489534402</v>
      </c>
      <c r="S51" s="29">
        <v>19670.677565290389</v>
      </c>
      <c r="T51" s="29">
        <v>19304.739986328757</v>
      </c>
      <c r="U51" s="33">
        <v>30322.887798336535</v>
      </c>
    </row>
    <row r="52" spans="1:21" x14ac:dyDescent="0.25">
      <c r="A52" s="49"/>
      <c r="B52" s="50"/>
      <c r="C52" s="50"/>
      <c r="D52" s="50"/>
      <c r="E52" s="51"/>
      <c r="F52" s="51"/>
      <c r="G52" s="51"/>
      <c r="H52" s="51"/>
      <c r="I52" s="89"/>
      <c r="M52" s="49"/>
      <c r="N52" s="50"/>
      <c r="O52" s="50"/>
      <c r="P52" s="50"/>
      <c r="Q52" s="51"/>
      <c r="R52" s="51"/>
      <c r="S52" s="51"/>
      <c r="T52" s="51"/>
      <c r="U52" s="89"/>
    </row>
    <row r="53" spans="1:21" x14ac:dyDescent="0.25">
      <c r="A53" s="174" t="s">
        <v>8</v>
      </c>
      <c r="B53" s="174"/>
      <c r="C53" s="174"/>
      <c r="D53" s="174"/>
      <c r="M53" s="174" t="s">
        <v>8</v>
      </c>
      <c r="N53" s="174"/>
      <c r="O53" s="174"/>
      <c r="P53" s="174"/>
    </row>
    <row r="54" spans="1:21" ht="68.25" customHeight="1" x14ac:dyDescent="0.25">
      <c r="A54" s="172" t="s">
        <v>15</v>
      </c>
      <c r="B54" s="172"/>
      <c r="C54" s="172"/>
      <c r="D54" s="172"/>
      <c r="E54" s="172"/>
      <c r="F54" s="172"/>
      <c r="G54" s="172"/>
      <c r="H54" s="172"/>
      <c r="I54" s="172"/>
      <c r="M54" s="172" t="s">
        <v>15</v>
      </c>
      <c r="N54" s="172"/>
      <c r="O54" s="172"/>
      <c r="P54" s="172"/>
      <c r="Q54" s="172"/>
      <c r="R54" s="172"/>
      <c r="S54" s="172"/>
      <c r="T54" s="172"/>
      <c r="U54" s="172"/>
    </row>
    <row r="55" spans="1:21" ht="78" customHeight="1" x14ac:dyDescent="0.25">
      <c r="A55" s="172" t="s">
        <v>16</v>
      </c>
      <c r="B55" s="172"/>
      <c r="C55" s="172"/>
      <c r="D55" s="172"/>
      <c r="E55" s="172"/>
      <c r="F55" s="172"/>
      <c r="G55" s="172"/>
      <c r="H55" s="172"/>
      <c r="I55" s="172"/>
      <c r="M55" s="172" t="s">
        <v>16</v>
      </c>
      <c r="N55" s="172"/>
      <c r="O55" s="172"/>
      <c r="P55" s="172"/>
      <c r="Q55" s="172"/>
      <c r="R55" s="172"/>
      <c r="S55" s="172"/>
      <c r="T55" s="172"/>
      <c r="U55" s="172"/>
    </row>
    <row r="56" spans="1:21" ht="15" customHeight="1" x14ac:dyDescent="0.25">
      <c r="A56" s="172" t="s">
        <v>70</v>
      </c>
      <c r="B56" s="172"/>
      <c r="C56" s="172"/>
      <c r="D56" s="172"/>
      <c r="E56" s="172"/>
      <c r="F56" s="172"/>
      <c r="G56" s="172"/>
      <c r="H56" s="172"/>
      <c r="I56" s="172"/>
      <c r="M56" s="172" t="s">
        <v>70</v>
      </c>
      <c r="N56" s="172"/>
      <c r="O56" s="172"/>
      <c r="P56" s="172"/>
      <c r="Q56" s="172"/>
      <c r="R56" s="172"/>
      <c r="S56" s="172"/>
      <c r="T56" s="172"/>
      <c r="U56" s="172"/>
    </row>
    <row r="57" spans="1:21" ht="30" customHeight="1" x14ac:dyDescent="0.25">
      <c r="A57" s="172" t="s">
        <v>231</v>
      </c>
      <c r="B57" s="172"/>
      <c r="C57" s="172"/>
      <c r="D57" s="172"/>
      <c r="E57" s="172"/>
      <c r="F57" s="172"/>
      <c r="G57" s="172"/>
      <c r="H57" s="172"/>
      <c r="I57" s="172"/>
      <c r="M57" s="172" t="s">
        <v>231</v>
      </c>
      <c r="N57" s="172"/>
      <c r="O57" s="172"/>
      <c r="P57" s="172"/>
      <c r="Q57" s="172"/>
      <c r="R57" s="172"/>
      <c r="S57" s="172"/>
      <c r="T57" s="172"/>
      <c r="U57" s="172"/>
    </row>
    <row r="58" spans="1:21" ht="42" customHeight="1" x14ac:dyDescent="0.25">
      <c r="A58" s="172" t="s">
        <v>254</v>
      </c>
      <c r="B58" s="172"/>
      <c r="C58" s="172"/>
      <c r="D58" s="172"/>
      <c r="E58" s="172"/>
      <c r="F58" s="172"/>
      <c r="G58" s="172"/>
      <c r="H58" s="172"/>
      <c r="I58" s="172"/>
      <c r="M58" s="172" t="s">
        <v>254</v>
      </c>
      <c r="N58" s="172"/>
      <c r="O58" s="172"/>
      <c r="P58" s="172"/>
      <c r="Q58" s="172"/>
      <c r="R58" s="172"/>
      <c r="S58" s="172"/>
      <c r="T58" s="172"/>
      <c r="U58" s="172"/>
    </row>
    <row r="59" spans="1:21" ht="42" customHeight="1" x14ac:dyDescent="0.25">
      <c r="A59" s="172" t="s">
        <v>255</v>
      </c>
      <c r="B59" s="172"/>
      <c r="C59" s="172"/>
      <c r="D59" s="172"/>
      <c r="E59" s="172"/>
      <c r="F59" s="172"/>
      <c r="G59" s="172"/>
      <c r="H59" s="172"/>
      <c r="I59" s="172"/>
      <c r="M59" s="172" t="s">
        <v>255</v>
      </c>
      <c r="N59" s="172"/>
      <c r="O59" s="172"/>
      <c r="P59" s="172"/>
      <c r="Q59" s="172"/>
      <c r="R59" s="172"/>
      <c r="S59" s="172"/>
      <c r="T59" s="172"/>
      <c r="U59" s="172"/>
    </row>
    <row r="60" spans="1:21" x14ac:dyDescent="0.25">
      <c r="A60" s="172" t="s">
        <v>11</v>
      </c>
      <c r="B60" s="172"/>
      <c r="C60" s="172"/>
      <c r="D60" s="172"/>
      <c r="E60" s="172"/>
      <c r="F60" s="172"/>
      <c r="G60" s="172"/>
      <c r="H60" s="172"/>
      <c r="I60" s="172"/>
      <c r="M60" s="172" t="s">
        <v>11</v>
      </c>
      <c r="N60" s="172"/>
      <c r="O60" s="172"/>
      <c r="P60" s="172"/>
      <c r="Q60" s="172"/>
      <c r="R60" s="172"/>
      <c r="S60" s="172"/>
      <c r="T60" s="172"/>
      <c r="U60" s="172"/>
    </row>
  </sheetData>
  <mergeCells count="17">
    <mergeCell ref="A60:I60"/>
    <mergeCell ref="M60:U60"/>
    <mergeCell ref="A58:I58"/>
    <mergeCell ref="M58:U58"/>
    <mergeCell ref="A59:I59"/>
    <mergeCell ref="M59:U59"/>
    <mergeCell ref="A55:I55"/>
    <mergeCell ref="M55:U55"/>
    <mergeCell ref="A56:I56"/>
    <mergeCell ref="M56:U56"/>
    <mergeCell ref="A57:I57"/>
    <mergeCell ref="M57:U57"/>
    <mergeCell ref="A8:A9"/>
    <mergeCell ref="A53:D53"/>
    <mergeCell ref="M53:P53"/>
    <mergeCell ref="A54:I54"/>
    <mergeCell ref="M54:U54"/>
  </mergeCells>
  <hyperlinks>
    <hyperlink ref="A1" location="Indice!A1" display="Indice" xr:uid="{14DD1D63-85B0-405C-95C6-D7EB897DB973}"/>
  </hyperlinks>
  <pageMargins left="0.7" right="0.7" top="0.75" bottom="0.75" header="0.3" footer="0.3"/>
  <pageSetup orientation="portrait" verticalDpi="1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AAB74-6A12-4702-95A1-354528F63B0F}">
  <dimension ref="A1:W20"/>
  <sheetViews>
    <sheetView workbookViewId="0"/>
  </sheetViews>
  <sheetFormatPr baseColWidth="10" defaultRowHeight="15" x14ac:dyDescent="0.25"/>
  <cols>
    <col min="3" max="3" width="16.42578125" customWidth="1"/>
  </cols>
  <sheetData>
    <row r="1" spans="1:23" x14ac:dyDescent="0.25">
      <c r="A1" s="166" t="s">
        <v>278</v>
      </c>
    </row>
    <row r="3" spans="1:23" x14ac:dyDescent="0.25">
      <c r="A3" s="176" t="s">
        <v>242</v>
      </c>
      <c r="B3" s="176"/>
      <c r="C3" s="176"/>
      <c r="D3" s="176"/>
      <c r="E3" s="176"/>
      <c r="F3" s="176"/>
      <c r="G3" s="176"/>
      <c r="H3" s="176"/>
      <c r="I3" s="176"/>
      <c r="J3" s="176"/>
      <c r="N3" s="176" t="s">
        <v>243</v>
      </c>
      <c r="O3" s="176"/>
      <c r="P3" s="176"/>
      <c r="Q3" s="176"/>
      <c r="R3" s="176"/>
      <c r="S3" s="176"/>
      <c r="T3" s="176"/>
      <c r="U3" s="176"/>
      <c r="V3" s="176"/>
      <c r="W3" s="176"/>
    </row>
    <row r="4" spans="1:23" x14ac:dyDescent="0.25">
      <c r="A4" s="177" t="s">
        <v>156</v>
      </c>
      <c r="B4" s="177"/>
      <c r="C4" s="177"/>
      <c r="D4" s="177"/>
      <c r="E4" s="177"/>
      <c r="F4" s="177"/>
      <c r="G4" s="177"/>
      <c r="H4" s="177"/>
      <c r="I4" s="177"/>
      <c r="J4" s="177"/>
      <c r="N4" s="177" t="s">
        <v>17</v>
      </c>
      <c r="O4" s="177"/>
      <c r="P4" s="177"/>
      <c r="Q4" s="177"/>
      <c r="R4" s="177"/>
      <c r="S4" s="177"/>
      <c r="T4" s="177"/>
      <c r="U4" s="177"/>
      <c r="V4" s="177"/>
      <c r="W4" s="177"/>
    </row>
    <row r="6" spans="1:23" x14ac:dyDescent="0.25">
      <c r="A6" s="101"/>
      <c r="B6" s="102"/>
      <c r="C6" s="102"/>
      <c r="D6" s="102"/>
      <c r="E6" s="102"/>
      <c r="F6" s="103"/>
      <c r="G6" s="103"/>
      <c r="H6" s="103"/>
      <c r="I6" s="103"/>
      <c r="J6" s="103"/>
      <c r="N6" s="101"/>
      <c r="O6" s="102"/>
      <c r="P6" s="102"/>
      <c r="Q6" s="102"/>
      <c r="R6" s="102"/>
      <c r="S6" s="103"/>
      <c r="T6" s="103"/>
      <c r="U6" s="103"/>
      <c r="V6" s="103"/>
      <c r="W6" s="103"/>
    </row>
    <row r="7" spans="1:23" x14ac:dyDescent="0.25">
      <c r="A7" s="104"/>
      <c r="B7" s="105"/>
      <c r="C7" s="106"/>
      <c r="D7" s="113">
        <v>2006</v>
      </c>
      <c r="E7" s="113">
        <v>2009</v>
      </c>
      <c r="F7" s="113">
        <v>2011</v>
      </c>
      <c r="G7" s="113">
        <v>2013</v>
      </c>
      <c r="H7" s="113">
        <v>2015</v>
      </c>
      <c r="I7" s="113">
        <v>2017</v>
      </c>
      <c r="J7" s="114">
        <v>2020</v>
      </c>
      <c r="N7" s="104"/>
      <c r="O7" s="105"/>
      <c r="P7" s="106"/>
      <c r="Q7" s="113">
        <v>2006</v>
      </c>
      <c r="R7" s="113">
        <v>2009</v>
      </c>
      <c r="S7" s="113">
        <v>2011</v>
      </c>
      <c r="T7" s="113">
        <v>2013</v>
      </c>
      <c r="U7" s="113">
        <v>2015</v>
      </c>
      <c r="V7" s="113">
        <v>2017</v>
      </c>
      <c r="W7" s="114">
        <v>2020</v>
      </c>
    </row>
    <row r="8" spans="1:23" x14ac:dyDescent="0.25">
      <c r="A8" s="104"/>
      <c r="B8" s="105"/>
      <c r="C8" s="115"/>
      <c r="D8" s="37"/>
      <c r="E8" s="37"/>
      <c r="F8" s="37"/>
      <c r="G8" s="37"/>
      <c r="H8" s="37"/>
      <c r="I8" s="37"/>
      <c r="J8" s="107"/>
      <c r="N8" s="104"/>
      <c r="O8" s="105"/>
      <c r="P8" s="115"/>
      <c r="Q8" s="37"/>
      <c r="R8" s="37"/>
      <c r="S8" s="37"/>
      <c r="T8" s="37"/>
      <c r="U8" s="37"/>
      <c r="V8" s="37"/>
      <c r="W8" s="107"/>
    </row>
    <row r="9" spans="1:23" x14ac:dyDescent="0.25">
      <c r="A9" s="110"/>
      <c r="B9" s="45" t="s">
        <v>19</v>
      </c>
      <c r="C9" s="116" t="s">
        <v>6</v>
      </c>
      <c r="D9" s="111">
        <v>67.390734238726765</v>
      </c>
      <c r="E9" s="111">
        <v>64.888163736852576</v>
      </c>
      <c r="F9" s="111">
        <v>70.221737993465339</v>
      </c>
      <c r="G9" s="111">
        <v>70.956935848813373</v>
      </c>
      <c r="H9" s="111">
        <v>68.434700035833956</v>
      </c>
      <c r="I9" s="111">
        <v>69.381093003853422</v>
      </c>
      <c r="J9" s="112">
        <v>73.44981477531995</v>
      </c>
      <c r="N9" s="110"/>
      <c r="O9" s="45" t="s">
        <v>19</v>
      </c>
      <c r="P9" s="116" t="s">
        <v>6</v>
      </c>
      <c r="Q9" s="122">
        <v>2726464</v>
      </c>
      <c r="R9" s="122">
        <v>2561178</v>
      </c>
      <c r="S9" s="122">
        <v>2889397</v>
      </c>
      <c r="T9" s="122">
        <v>2994272</v>
      </c>
      <c r="U9" s="122">
        <v>2935321</v>
      </c>
      <c r="V9" s="122">
        <v>3088584</v>
      </c>
      <c r="W9" s="123">
        <v>3054780</v>
      </c>
    </row>
    <row r="10" spans="1:23" x14ac:dyDescent="0.25">
      <c r="A10" s="108"/>
      <c r="B10" s="45"/>
      <c r="C10" s="116" t="s">
        <v>24</v>
      </c>
      <c r="D10" s="111">
        <v>0.36009313212153815</v>
      </c>
      <c r="E10" s="111">
        <v>0.45449934920646978</v>
      </c>
      <c r="F10" s="111">
        <v>0.61711280698590176</v>
      </c>
      <c r="G10" s="111">
        <v>0.57693934804953373</v>
      </c>
      <c r="H10" s="111">
        <v>0.32507073641053025</v>
      </c>
      <c r="I10" s="111">
        <v>0.39213448524037364</v>
      </c>
      <c r="J10" s="112">
        <v>0.45211713909837636</v>
      </c>
      <c r="N10" s="108"/>
      <c r="O10" s="45"/>
      <c r="P10" s="116" t="s">
        <v>24</v>
      </c>
      <c r="Q10" s="122">
        <v>30648.595551968916</v>
      </c>
      <c r="R10" s="122">
        <v>37168.534138425435</v>
      </c>
      <c r="S10" s="122">
        <v>93459.534128876752</v>
      </c>
      <c r="T10" s="122">
        <v>60791.898474697315</v>
      </c>
      <c r="U10" s="122">
        <v>36535.490122151488</v>
      </c>
      <c r="V10" s="122">
        <v>42572.89867408674</v>
      </c>
      <c r="W10" s="123">
        <v>59997.056652097606</v>
      </c>
    </row>
    <row r="11" spans="1:23" x14ac:dyDescent="0.25">
      <c r="A11" s="109"/>
      <c r="B11" s="45" t="s">
        <v>21</v>
      </c>
      <c r="C11" s="116" t="s">
        <v>6</v>
      </c>
      <c r="D11" s="111">
        <v>61.536936787532035</v>
      </c>
      <c r="E11" s="111">
        <v>59.547212400431647</v>
      </c>
      <c r="F11" s="111">
        <v>65.514201424782399</v>
      </c>
      <c r="G11" s="111">
        <v>66.903952529746576</v>
      </c>
      <c r="H11" s="111">
        <v>66.943428970414757</v>
      </c>
      <c r="I11" s="111">
        <v>66.477315527163256</v>
      </c>
      <c r="J11" s="112">
        <v>72.571459554170573</v>
      </c>
      <c r="N11" s="109"/>
      <c r="O11" s="45" t="s">
        <v>21</v>
      </c>
      <c r="P11" s="116" t="s">
        <v>6</v>
      </c>
      <c r="Q11" s="122">
        <v>1558466</v>
      </c>
      <c r="R11" s="122">
        <v>1516365</v>
      </c>
      <c r="S11" s="122">
        <v>1821435</v>
      </c>
      <c r="T11" s="122">
        <v>2045866</v>
      </c>
      <c r="U11" s="122">
        <v>2180231</v>
      </c>
      <c r="V11" s="122">
        <v>2276868</v>
      </c>
      <c r="W11" s="123">
        <v>2543089</v>
      </c>
    </row>
    <row r="12" spans="1:23" x14ac:dyDescent="0.25">
      <c r="A12" s="109"/>
      <c r="B12" s="45"/>
      <c r="C12" s="116" t="s">
        <v>24</v>
      </c>
      <c r="D12" s="111">
        <v>0.49367477204632509</v>
      </c>
      <c r="E12" s="111">
        <v>0.59780975451601726</v>
      </c>
      <c r="F12" s="111">
        <v>0.60290264109242142</v>
      </c>
      <c r="G12" s="111">
        <v>0.65860154258496673</v>
      </c>
      <c r="H12" s="111">
        <v>0.39456854561491456</v>
      </c>
      <c r="I12" s="111">
        <v>0.44512567507294809</v>
      </c>
      <c r="J12" s="112">
        <v>0.41335691460448015</v>
      </c>
      <c r="N12" s="109"/>
      <c r="O12" s="45"/>
      <c r="P12" s="116" t="s">
        <v>24</v>
      </c>
      <c r="Q12" s="122">
        <v>23438.289630309348</v>
      </c>
      <c r="R12" s="122">
        <v>27595.531442777999</v>
      </c>
      <c r="S12" s="122">
        <v>52564.782958014905</v>
      </c>
      <c r="T12" s="122">
        <v>43100.540814541317</v>
      </c>
      <c r="U12" s="122">
        <v>32224.54039638046</v>
      </c>
      <c r="V12" s="122">
        <v>37727.528582133404</v>
      </c>
      <c r="W12" s="123">
        <v>40213.805350254435</v>
      </c>
    </row>
    <row r="13" spans="1:23" x14ac:dyDescent="0.25">
      <c r="A13" s="109"/>
      <c r="B13" s="45" t="s">
        <v>20</v>
      </c>
      <c r="C13" s="116" t="s">
        <v>6</v>
      </c>
      <c r="D13" s="111">
        <v>65.137097969467916</v>
      </c>
      <c r="E13" s="111">
        <v>62.793673790805258</v>
      </c>
      <c r="F13" s="111">
        <v>68.323526553723127</v>
      </c>
      <c r="G13" s="111">
        <v>69.253983266002621</v>
      </c>
      <c r="H13" s="111">
        <v>67.791077589548436</v>
      </c>
      <c r="I13" s="111">
        <v>68.11843407579768</v>
      </c>
      <c r="J13" s="112">
        <v>73.048160456035802</v>
      </c>
      <c r="N13" s="109"/>
      <c r="O13" s="45" t="s">
        <v>20</v>
      </c>
      <c r="P13" s="116" t="s">
        <v>6</v>
      </c>
      <c r="Q13" s="122">
        <v>4284930</v>
      </c>
      <c r="R13" s="122">
        <v>4077543</v>
      </c>
      <c r="S13" s="122">
        <v>4710832</v>
      </c>
      <c r="T13" s="122">
        <v>5040138</v>
      </c>
      <c r="U13" s="122">
        <v>5115552</v>
      </c>
      <c r="V13" s="122">
        <v>5365452</v>
      </c>
      <c r="W13" s="123">
        <v>5597869</v>
      </c>
    </row>
    <row r="14" spans="1:23" x14ac:dyDescent="0.25">
      <c r="A14" s="109"/>
      <c r="B14" s="117"/>
      <c r="C14" s="116" t="s">
        <v>24</v>
      </c>
      <c r="D14" s="111">
        <v>0.32553140937414216</v>
      </c>
      <c r="E14" s="111">
        <v>0.42202329981834302</v>
      </c>
      <c r="F14" s="111">
        <v>0.50756799948327125</v>
      </c>
      <c r="G14" s="111">
        <v>0.52747422343040473</v>
      </c>
      <c r="H14" s="111">
        <v>0.28887421626381776</v>
      </c>
      <c r="I14" s="111">
        <v>0.36007934087532084</v>
      </c>
      <c r="J14" s="112">
        <v>0.37271539742618592</v>
      </c>
      <c r="N14" s="109"/>
      <c r="O14" s="117"/>
      <c r="P14" s="116" t="s">
        <v>24</v>
      </c>
      <c r="Q14" s="122">
        <v>47649.165212829161</v>
      </c>
      <c r="R14" s="122">
        <v>57171.547119562674</v>
      </c>
      <c r="S14" s="122">
        <v>137909.72471670326</v>
      </c>
      <c r="T14" s="122">
        <v>98203.678258234984</v>
      </c>
      <c r="U14" s="122">
        <v>64190.784905087407</v>
      </c>
      <c r="V14" s="122">
        <v>76211.096683047828</v>
      </c>
      <c r="W14" s="123">
        <v>94491.197060995357</v>
      </c>
    </row>
    <row r="15" spans="1:23" x14ac:dyDescent="0.25">
      <c r="A15" s="118"/>
      <c r="B15" s="119"/>
      <c r="C15" s="119"/>
      <c r="D15" s="120"/>
      <c r="E15" s="120"/>
      <c r="F15" s="120"/>
      <c r="G15" s="120"/>
      <c r="H15" s="120"/>
      <c r="I15" s="120"/>
      <c r="J15" s="121"/>
      <c r="N15" s="118"/>
      <c r="O15" s="119"/>
      <c r="P15" s="119"/>
      <c r="Q15" s="120"/>
      <c r="R15" s="120"/>
      <c r="S15" s="120"/>
      <c r="T15" s="120"/>
      <c r="U15" s="120"/>
      <c r="V15" s="120"/>
      <c r="W15" s="121"/>
    </row>
    <row r="16" spans="1:23" x14ac:dyDescent="0.25">
      <c r="A16" s="6" t="s">
        <v>8</v>
      </c>
      <c r="B16" s="6"/>
      <c r="C16" s="6"/>
      <c r="D16" s="6"/>
      <c r="E16" s="6"/>
      <c r="F16" s="6"/>
      <c r="G16" s="6"/>
      <c r="H16" s="6"/>
      <c r="I16" s="6"/>
      <c r="N16" s="6" t="s">
        <v>8</v>
      </c>
      <c r="O16" s="6"/>
      <c r="P16" s="6"/>
      <c r="Q16" s="6"/>
      <c r="R16" s="6"/>
      <c r="S16" s="6"/>
      <c r="T16" s="6"/>
      <c r="U16" s="6"/>
      <c r="V16" s="6"/>
    </row>
    <row r="17" spans="1:23" ht="54" customHeight="1" x14ac:dyDescent="0.25">
      <c r="A17" s="172" t="s">
        <v>15</v>
      </c>
      <c r="B17" s="172"/>
      <c r="C17" s="172"/>
      <c r="D17" s="172"/>
      <c r="E17" s="172"/>
      <c r="F17" s="172"/>
      <c r="G17" s="172"/>
      <c r="H17" s="172"/>
      <c r="I17" s="172"/>
      <c r="J17" s="172"/>
      <c r="K17" s="6"/>
      <c r="L17" s="6"/>
      <c r="M17" s="6"/>
      <c r="N17" s="172" t="s">
        <v>15</v>
      </c>
      <c r="O17" s="172"/>
      <c r="P17" s="172"/>
      <c r="Q17" s="172"/>
      <c r="R17" s="172"/>
      <c r="S17" s="172"/>
      <c r="T17" s="172"/>
      <c r="U17" s="172"/>
      <c r="V17" s="172"/>
      <c r="W17" s="172"/>
    </row>
    <row r="18" spans="1:23" ht="66" customHeight="1" x14ac:dyDescent="0.25">
      <c r="A18" s="172" t="s">
        <v>16</v>
      </c>
      <c r="B18" s="172"/>
      <c r="C18" s="172"/>
      <c r="D18" s="172"/>
      <c r="E18" s="172"/>
      <c r="F18" s="172"/>
      <c r="G18" s="172"/>
      <c r="H18" s="172"/>
      <c r="I18" s="172"/>
      <c r="J18" s="172"/>
      <c r="K18" s="6"/>
      <c r="L18" s="6"/>
      <c r="M18" s="6"/>
      <c r="N18" s="172" t="s">
        <v>16</v>
      </c>
      <c r="O18" s="172"/>
      <c r="P18" s="172"/>
      <c r="Q18" s="172"/>
      <c r="R18" s="172"/>
      <c r="S18" s="172"/>
      <c r="T18" s="172"/>
      <c r="U18" s="172"/>
      <c r="V18" s="172"/>
      <c r="W18" s="172"/>
    </row>
    <row r="19" spans="1:23" ht="28.5" customHeight="1" x14ac:dyDescent="0.25">
      <c r="A19" s="172" t="s">
        <v>419</v>
      </c>
      <c r="B19" s="172"/>
      <c r="C19" s="172"/>
      <c r="D19" s="172"/>
      <c r="E19" s="172"/>
      <c r="F19" s="172"/>
      <c r="G19" s="172"/>
      <c r="H19" s="172"/>
      <c r="I19" s="172"/>
      <c r="J19" s="172"/>
      <c r="N19" s="172" t="s">
        <v>419</v>
      </c>
      <c r="O19" s="172"/>
      <c r="P19" s="172"/>
      <c r="Q19" s="172"/>
      <c r="R19" s="172"/>
      <c r="S19" s="172"/>
      <c r="T19" s="172"/>
      <c r="U19" s="172"/>
      <c r="V19" s="172"/>
      <c r="W19" s="172"/>
    </row>
    <row r="20" spans="1:23" x14ac:dyDescent="0.25">
      <c r="A20" s="172" t="s">
        <v>11</v>
      </c>
      <c r="B20" s="172"/>
      <c r="C20" s="172"/>
      <c r="D20" s="172"/>
      <c r="E20" s="172"/>
      <c r="F20" s="172"/>
      <c r="G20" s="172"/>
      <c r="H20" s="172"/>
      <c r="I20" s="172"/>
      <c r="J20" s="172"/>
      <c r="K20" s="6"/>
      <c r="L20" s="6"/>
      <c r="M20" s="6"/>
      <c r="N20" s="172" t="s">
        <v>11</v>
      </c>
      <c r="O20" s="172"/>
      <c r="P20" s="172"/>
      <c r="Q20" s="172"/>
      <c r="R20" s="172"/>
      <c r="S20" s="172"/>
      <c r="T20" s="172"/>
      <c r="U20" s="172"/>
      <c r="V20" s="172"/>
      <c r="W20" s="172"/>
    </row>
  </sheetData>
  <mergeCells count="12">
    <mergeCell ref="A20:J20"/>
    <mergeCell ref="N20:W20"/>
    <mergeCell ref="A18:J18"/>
    <mergeCell ref="N18:W18"/>
    <mergeCell ref="A19:J19"/>
    <mergeCell ref="N19:W19"/>
    <mergeCell ref="A3:J3"/>
    <mergeCell ref="N3:W3"/>
    <mergeCell ref="A4:J4"/>
    <mergeCell ref="N4:W4"/>
    <mergeCell ref="A17:J17"/>
    <mergeCell ref="N17:W17"/>
  </mergeCells>
  <hyperlinks>
    <hyperlink ref="A1" location="Indice!A1" display="Indice" xr:uid="{152B4427-6AB9-4ED8-8895-CFF0C263697F}"/>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EEE3E-DC6A-4FDB-8080-781F17E3023F}">
  <dimension ref="A1:W44"/>
  <sheetViews>
    <sheetView workbookViewId="0"/>
  </sheetViews>
  <sheetFormatPr baseColWidth="10" defaultRowHeight="15" x14ac:dyDescent="0.25"/>
  <cols>
    <col min="2" max="2" width="14.42578125" customWidth="1"/>
    <col min="3" max="3" width="15.140625" customWidth="1"/>
    <col min="16" max="16" width="13.7109375" customWidth="1"/>
  </cols>
  <sheetData>
    <row r="1" spans="1:23" x14ac:dyDescent="0.25">
      <c r="A1" s="166" t="s">
        <v>278</v>
      </c>
    </row>
    <row r="3" spans="1:23" x14ac:dyDescent="0.25">
      <c r="A3" s="176" t="s">
        <v>244</v>
      </c>
      <c r="B3" s="176"/>
      <c r="C3" s="176"/>
      <c r="D3" s="176"/>
      <c r="E3" s="176"/>
      <c r="F3" s="176"/>
      <c r="G3" s="176"/>
      <c r="H3" s="176"/>
      <c r="I3" s="176"/>
      <c r="J3" s="176"/>
      <c r="N3" s="176" t="s">
        <v>245</v>
      </c>
      <c r="O3" s="176"/>
      <c r="P3" s="176"/>
      <c r="Q3" s="176"/>
      <c r="R3" s="176"/>
      <c r="S3" s="176"/>
      <c r="T3" s="176"/>
      <c r="U3" s="176"/>
      <c r="V3" s="176"/>
      <c r="W3" s="176"/>
    </row>
    <row r="4" spans="1:23" x14ac:dyDescent="0.25">
      <c r="A4" s="177" t="s">
        <v>156</v>
      </c>
      <c r="B4" s="177"/>
      <c r="C4" s="177"/>
      <c r="D4" s="177"/>
      <c r="E4" s="177"/>
      <c r="F4" s="177"/>
      <c r="G4" s="177"/>
      <c r="H4" s="177"/>
      <c r="I4" s="177"/>
      <c r="J4" s="177"/>
      <c r="N4" s="177" t="s">
        <v>17</v>
      </c>
      <c r="O4" s="177"/>
      <c r="P4" s="177"/>
      <c r="Q4" s="177"/>
      <c r="R4" s="177"/>
      <c r="S4" s="177"/>
      <c r="T4" s="177"/>
      <c r="U4" s="177"/>
      <c r="V4" s="177"/>
      <c r="W4" s="177"/>
    </row>
    <row r="6" spans="1:23" x14ac:dyDescent="0.25">
      <c r="A6" s="101"/>
      <c r="B6" s="102"/>
      <c r="C6" s="102"/>
      <c r="D6" s="102"/>
      <c r="E6" s="102"/>
      <c r="F6" s="103"/>
      <c r="G6" s="103"/>
      <c r="H6" s="103"/>
      <c r="I6" s="103"/>
      <c r="J6" s="103"/>
      <c r="N6" s="101"/>
      <c r="O6" s="102"/>
      <c r="P6" s="102"/>
      <c r="Q6" s="102"/>
      <c r="R6" s="102"/>
      <c r="S6" s="103"/>
      <c r="T6" s="103"/>
      <c r="U6" s="103"/>
      <c r="V6" s="103"/>
      <c r="W6" s="103"/>
    </row>
    <row r="7" spans="1:23" x14ac:dyDescent="0.25">
      <c r="A7" s="104"/>
      <c r="B7" s="105"/>
      <c r="C7" s="106"/>
      <c r="D7" s="113">
        <v>2006</v>
      </c>
      <c r="E7" s="113">
        <v>2009</v>
      </c>
      <c r="F7" s="113">
        <v>2011</v>
      </c>
      <c r="G7" s="113">
        <v>2013</v>
      </c>
      <c r="H7" s="113">
        <v>2015</v>
      </c>
      <c r="I7" s="113">
        <v>2017</v>
      </c>
      <c r="J7" s="114">
        <v>2020</v>
      </c>
      <c r="N7" s="104"/>
      <c r="O7" s="105"/>
      <c r="P7" s="106"/>
      <c r="Q7" s="113">
        <v>2006</v>
      </c>
      <c r="R7" s="113">
        <v>2009</v>
      </c>
      <c r="S7" s="113">
        <v>2011</v>
      </c>
      <c r="T7" s="113">
        <v>2013</v>
      </c>
      <c r="U7" s="113">
        <v>2015</v>
      </c>
      <c r="V7" s="113">
        <v>2017</v>
      </c>
      <c r="W7" s="114">
        <v>2020</v>
      </c>
    </row>
    <row r="8" spans="1:23" x14ac:dyDescent="0.25">
      <c r="A8" s="104"/>
      <c r="B8" s="105"/>
      <c r="C8" s="115"/>
      <c r="D8" s="37"/>
      <c r="E8" s="37"/>
      <c r="F8" s="37"/>
      <c r="G8" s="37"/>
      <c r="H8" s="37"/>
      <c r="I8" s="37"/>
      <c r="J8" s="107"/>
      <c r="N8" s="104"/>
      <c r="O8" s="105"/>
      <c r="P8" s="115"/>
      <c r="Q8" s="37"/>
      <c r="R8" s="37"/>
      <c r="S8" s="37"/>
      <c r="T8" s="37"/>
      <c r="U8" s="37"/>
      <c r="V8" s="37"/>
      <c r="W8" s="107"/>
    </row>
    <row r="9" spans="1:23" x14ac:dyDescent="0.25">
      <c r="A9" s="149"/>
      <c r="B9" s="86" t="s">
        <v>44</v>
      </c>
      <c r="C9" s="116" t="s">
        <v>6</v>
      </c>
      <c r="D9" s="111">
        <v>40.363461547615081</v>
      </c>
      <c r="E9" s="111">
        <v>37.847290469528623</v>
      </c>
      <c r="F9" s="111">
        <v>49.214538734021254</v>
      </c>
      <c r="G9" s="111">
        <v>50.535575853584547</v>
      </c>
      <c r="H9" s="111">
        <v>49.968576150462049</v>
      </c>
      <c r="I9" s="111">
        <v>47.67821641579097</v>
      </c>
      <c r="J9" s="112">
        <v>41.225653901469904</v>
      </c>
      <c r="N9" s="149"/>
      <c r="O9" s="86" t="s">
        <v>44</v>
      </c>
      <c r="P9" s="116" t="s">
        <v>6</v>
      </c>
      <c r="Q9" s="122">
        <v>84800</v>
      </c>
      <c r="R9" s="122">
        <v>65469</v>
      </c>
      <c r="S9" s="122">
        <v>89474</v>
      </c>
      <c r="T9" s="122">
        <v>74967</v>
      </c>
      <c r="U9" s="122">
        <v>64401</v>
      </c>
      <c r="V9" s="122">
        <v>53720</v>
      </c>
      <c r="W9" s="123">
        <v>33824</v>
      </c>
    </row>
    <row r="10" spans="1:23" x14ac:dyDescent="0.25">
      <c r="A10" s="149"/>
      <c r="B10" s="86"/>
      <c r="C10" s="116" t="s">
        <v>24</v>
      </c>
      <c r="D10" s="111">
        <v>1.5739361219250645</v>
      </c>
      <c r="E10" s="111">
        <v>1.7445663181462012</v>
      </c>
      <c r="F10" s="111">
        <v>2.3799744921507182</v>
      </c>
      <c r="G10" s="111">
        <v>1.826585197434839</v>
      </c>
      <c r="H10" s="111">
        <v>1.7023122937867428</v>
      </c>
      <c r="I10" s="111">
        <v>1.9986993639540873</v>
      </c>
      <c r="J10" s="112">
        <v>2.6512601555507271</v>
      </c>
      <c r="N10" s="149"/>
      <c r="O10" s="86"/>
      <c r="P10" s="116" t="s">
        <v>24</v>
      </c>
      <c r="Q10" s="122">
        <v>4248.8111941887655</v>
      </c>
      <c r="R10" s="122">
        <v>3631.4157186628108</v>
      </c>
      <c r="S10" s="122">
        <v>7763.2311486959679</v>
      </c>
      <c r="T10" s="122">
        <v>3966.8833777236923</v>
      </c>
      <c r="U10" s="122">
        <v>3262.8221263341643</v>
      </c>
      <c r="V10" s="122">
        <v>3227.5963252611564</v>
      </c>
      <c r="W10" s="123">
        <v>3202.9215557891603</v>
      </c>
    </row>
    <row r="11" spans="1:23" x14ac:dyDescent="0.25">
      <c r="A11" s="149"/>
      <c r="B11" s="86" t="s">
        <v>45</v>
      </c>
      <c r="C11" s="116" t="s">
        <v>6</v>
      </c>
      <c r="D11" s="111">
        <v>66.496384372579655</v>
      </c>
      <c r="E11" s="111">
        <v>62.91523486644126</v>
      </c>
      <c r="F11" s="111">
        <v>70.29923831798304</v>
      </c>
      <c r="G11" s="111">
        <v>69.914185405932685</v>
      </c>
      <c r="H11" s="111">
        <v>68.786972377517898</v>
      </c>
      <c r="I11" s="111">
        <v>66.793862029416871</v>
      </c>
      <c r="J11" s="112">
        <v>63.631789280204266</v>
      </c>
      <c r="N11" s="149"/>
      <c r="O11" s="86" t="s">
        <v>45</v>
      </c>
      <c r="P11" s="116" t="s">
        <v>6</v>
      </c>
      <c r="Q11" s="122">
        <v>443876</v>
      </c>
      <c r="R11" s="122">
        <v>409570</v>
      </c>
      <c r="S11" s="122">
        <v>494146</v>
      </c>
      <c r="T11" s="122">
        <v>488094</v>
      </c>
      <c r="U11" s="122">
        <v>474194</v>
      </c>
      <c r="V11" s="122">
        <v>434456</v>
      </c>
      <c r="W11" s="123">
        <v>306032</v>
      </c>
    </row>
    <row r="12" spans="1:23" x14ac:dyDescent="0.25">
      <c r="A12" s="149"/>
      <c r="B12" s="86"/>
      <c r="C12" s="116" t="s">
        <v>24</v>
      </c>
      <c r="D12" s="111">
        <v>0.87221448746192565</v>
      </c>
      <c r="E12" s="111">
        <v>1.1297847538607033</v>
      </c>
      <c r="F12" s="111">
        <v>1.1734951967413085</v>
      </c>
      <c r="G12" s="111">
        <v>1.1333077403513951</v>
      </c>
      <c r="H12" s="111">
        <v>0.91144101996120819</v>
      </c>
      <c r="I12" s="111">
        <v>0.78298968781180878</v>
      </c>
      <c r="J12" s="112">
        <v>0.94203230429677354</v>
      </c>
      <c r="N12" s="149"/>
      <c r="O12" s="86"/>
      <c r="P12" s="116" t="s">
        <v>24</v>
      </c>
      <c r="Q12" s="122">
        <v>11649.65489212453</v>
      </c>
      <c r="R12" s="122">
        <v>13006.012054105066</v>
      </c>
      <c r="S12" s="122">
        <v>22810.45402235127</v>
      </c>
      <c r="T12" s="122">
        <v>13833.337995359921</v>
      </c>
      <c r="U12" s="122">
        <v>13126.003787447949</v>
      </c>
      <c r="V12" s="122">
        <v>11154.068416281671</v>
      </c>
      <c r="W12" s="123">
        <v>8369.2038142810397</v>
      </c>
    </row>
    <row r="13" spans="1:23" x14ac:dyDescent="0.25">
      <c r="A13" s="149"/>
      <c r="B13" s="86" t="s">
        <v>46</v>
      </c>
      <c r="C13" s="116" t="s">
        <v>6</v>
      </c>
      <c r="D13" s="111">
        <v>72.391909149963297</v>
      </c>
      <c r="E13" s="111">
        <v>68.542754633431841</v>
      </c>
      <c r="F13" s="111">
        <v>76.802920402030679</v>
      </c>
      <c r="G13" s="111">
        <v>77.12553519601164</v>
      </c>
      <c r="H13" s="111">
        <v>76.723712418271234</v>
      </c>
      <c r="I13" s="111">
        <v>76.162929580494293</v>
      </c>
      <c r="J13" s="112">
        <v>79.046629798702511</v>
      </c>
      <c r="N13" s="149"/>
      <c r="O13" s="86" t="s">
        <v>46</v>
      </c>
      <c r="P13" s="116" t="s">
        <v>6</v>
      </c>
      <c r="Q13" s="122">
        <v>1146732</v>
      </c>
      <c r="R13" s="122">
        <v>1009850</v>
      </c>
      <c r="S13" s="122">
        <v>1227836</v>
      </c>
      <c r="T13" s="122">
        <v>1297324</v>
      </c>
      <c r="U13" s="122">
        <v>1363197</v>
      </c>
      <c r="V13" s="122">
        <v>1473020</v>
      </c>
      <c r="W13" s="123">
        <v>1592026</v>
      </c>
    </row>
    <row r="14" spans="1:23" x14ac:dyDescent="0.25">
      <c r="A14" s="149"/>
      <c r="B14" s="86"/>
      <c r="C14" s="116" t="s">
        <v>24</v>
      </c>
      <c r="D14" s="111">
        <v>0.55381033439164506</v>
      </c>
      <c r="E14" s="111">
        <v>0.70679367759886358</v>
      </c>
      <c r="F14" s="111">
        <v>0.81736385695648905</v>
      </c>
      <c r="G14" s="111">
        <v>0.69254555155621811</v>
      </c>
      <c r="H14" s="111">
        <v>0.44345574203588811</v>
      </c>
      <c r="I14" s="111">
        <v>0.64620157316386639</v>
      </c>
      <c r="J14" s="112">
        <v>0.63162040989807622</v>
      </c>
      <c r="N14" s="149"/>
      <c r="O14" s="86"/>
      <c r="P14" s="116" t="s">
        <v>24</v>
      </c>
      <c r="Q14" s="122">
        <v>22861.85392875224</v>
      </c>
      <c r="R14" s="122">
        <v>21510.584415088266</v>
      </c>
      <c r="S14" s="122">
        <v>44434.600510297983</v>
      </c>
      <c r="T14" s="122">
        <v>34651.606634833021</v>
      </c>
      <c r="U14" s="122">
        <v>27713.769254763192</v>
      </c>
      <c r="V14" s="122">
        <v>42393.197264846174</v>
      </c>
      <c r="W14" s="123">
        <v>52628.0919923619</v>
      </c>
    </row>
    <row r="15" spans="1:23" x14ac:dyDescent="0.25">
      <c r="A15" s="149"/>
      <c r="B15" s="86" t="s">
        <v>47</v>
      </c>
      <c r="C15" s="116" t="s">
        <v>6</v>
      </c>
      <c r="D15" s="111">
        <v>68.721162490819921</v>
      </c>
      <c r="E15" s="111">
        <v>66.187226046507007</v>
      </c>
      <c r="F15" s="111">
        <v>70.478425604706558</v>
      </c>
      <c r="G15" s="111">
        <v>73.652214897263363</v>
      </c>
      <c r="H15" s="111">
        <v>74.021207695726716</v>
      </c>
      <c r="I15" s="111">
        <v>73.411020586419284</v>
      </c>
      <c r="J15" s="112">
        <v>78.217154238996827</v>
      </c>
      <c r="N15" s="149"/>
      <c r="O15" s="86" t="s">
        <v>47</v>
      </c>
      <c r="P15" s="116" t="s">
        <v>6</v>
      </c>
      <c r="Q15" s="122">
        <v>1168736</v>
      </c>
      <c r="R15" s="122">
        <v>1065155</v>
      </c>
      <c r="S15" s="122">
        <v>1102124</v>
      </c>
      <c r="T15" s="122">
        <v>1228270</v>
      </c>
      <c r="U15" s="122">
        <v>1224048</v>
      </c>
      <c r="V15" s="122">
        <v>1218678</v>
      </c>
      <c r="W15" s="123">
        <v>1344574</v>
      </c>
    </row>
    <row r="16" spans="1:23" x14ac:dyDescent="0.25">
      <c r="A16" s="149"/>
      <c r="B16" s="86"/>
      <c r="C16" s="116" t="s">
        <v>24</v>
      </c>
      <c r="D16" s="111">
        <v>0.51848197903417115</v>
      </c>
      <c r="E16" s="111">
        <v>0.66290632246519765</v>
      </c>
      <c r="F16" s="111">
        <v>0.73611529107467155</v>
      </c>
      <c r="G16" s="111">
        <v>0.78057796017160508</v>
      </c>
      <c r="H16" s="111">
        <v>0.46810027066398074</v>
      </c>
      <c r="I16" s="111">
        <v>0.52089493410342891</v>
      </c>
      <c r="J16" s="112">
        <v>0.48546081318045031</v>
      </c>
      <c r="N16" s="149"/>
      <c r="O16" s="86"/>
      <c r="P16" s="116" t="s">
        <v>24</v>
      </c>
      <c r="Q16" s="122">
        <v>20203.269279300494</v>
      </c>
      <c r="R16" s="122">
        <v>25808.225968243947</v>
      </c>
      <c r="S16" s="122">
        <v>33864.293280390666</v>
      </c>
      <c r="T16" s="122">
        <v>31062.568629778252</v>
      </c>
      <c r="U16" s="122">
        <v>21105.15253563783</v>
      </c>
      <c r="V16" s="122">
        <v>21804.807246472792</v>
      </c>
      <c r="W16" s="123">
        <v>25292.413454975082</v>
      </c>
    </row>
    <row r="17" spans="1:23" x14ac:dyDescent="0.25">
      <c r="A17" s="149"/>
      <c r="B17" s="86" t="s">
        <v>48</v>
      </c>
      <c r="C17" s="116" t="s">
        <v>6</v>
      </c>
      <c r="D17" s="111">
        <v>64.743207921347135</v>
      </c>
      <c r="E17" s="111">
        <v>62.669063108057244</v>
      </c>
      <c r="F17" s="111">
        <v>67.88078665743474</v>
      </c>
      <c r="G17" s="111">
        <v>69.814120587316467</v>
      </c>
      <c r="H17" s="111">
        <v>70.483895647074363</v>
      </c>
      <c r="I17" s="111">
        <v>69.883986911106717</v>
      </c>
      <c r="J17" s="112">
        <v>75.833714790049214</v>
      </c>
      <c r="N17" s="149"/>
      <c r="O17" s="86" t="s">
        <v>48</v>
      </c>
      <c r="P17" s="116" t="s">
        <v>6</v>
      </c>
      <c r="Q17" s="122">
        <v>923905</v>
      </c>
      <c r="R17" s="122">
        <v>945616</v>
      </c>
      <c r="S17" s="122">
        <v>1117630</v>
      </c>
      <c r="T17" s="122">
        <v>1171009</v>
      </c>
      <c r="U17" s="122">
        <v>1211492</v>
      </c>
      <c r="V17" s="122">
        <v>1209218</v>
      </c>
      <c r="W17" s="123">
        <v>1267352</v>
      </c>
    </row>
    <row r="18" spans="1:23" x14ac:dyDescent="0.25">
      <c r="A18" s="149"/>
      <c r="B18" s="86"/>
      <c r="C18" s="116" t="s">
        <v>24</v>
      </c>
      <c r="D18" s="111">
        <v>0.58839542013240709</v>
      </c>
      <c r="E18" s="111">
        <v>0.63226795358614085</v>
      </c>
      <c r="F18" s="111">
        <v>0.85190632382294473</v>
      </c>
      <c r="G18" s="111">
        <v>0.70504007657970058</v>
      </c>
      <c r="H18" s="111">
        <v>0.42069498046426285</v>
      </c>
      <c r="I18" s="111">
        <v>0.50262886104543791</v>
      </c>
      <c r="J18" s="112">
        <v>0.55350452875656597</v>
      </c>
      <c r="N18" s="149"/>
      <c r="O18" s="86"/>
      <c r="P18" s="116" t="s">
        <v>24</v>
      </c>
      <c r="Q18" s="122">
        <v>16837.710080945064</v>
      </c>
      <c r="R18" s="122">
        <v>18256.842413669165</v>
      </c>
      <c r="S18" s="122">
        <v>41622.042163978753</v>
      </c>
      <c r="T18" s="122">
        <v>26859.197808347097</v>
      </c>
      <c r="U18" s="122">
        <v>18094.84510000837</v>
      </c>
      <c r="V18" s="122">
        <v>18742.384791420525</v>
      </c>
      <c r="W18" s="123">
        <v>29653.456893448983</v>
      </c>
    </row>
    <row r="19" spans="1:23" x14ac:dyDescent="0.25">
      <c r="A19" s="149"/>
      <c r="B19" s="86" t="s">
        <v>49</v>
      </c>
      <c r="C19" s="116" t="s">
        <v>6</v>
      </c>
      <c r="D19" s="111">
        <v>58.253272445468482</v>
      </c>
      <c r="E19" s="111">
        <v>58.541634321792678</v>
      </c>
      <c r="F19" s="111">
        <v>61.767185655668598</v>
      </c>
      <c r="G19" s="111">
        <v>62.907988966895864</v>
      </c>
      <c r="H19" s="111">
        <v>60.591035593335462</v>
      </c>
      <c r="I19" s="111">
        <v>62.872045639771798</v>
      </c>
      <c r="J19" s="112">
        <v>68.918629863000504</v>
      </c>
      <c r="N19" s="149"/>
      <c r="O19" s="86" t="s">
        <v>49</v>
      </c>
      <c r="P19" s="116" t="s">
        <v>6</v>
      </c>
      <c r="Q19" s="122">
        <v>420196</v>
      </c>
      <c r="R19" s="122">
        <v>475104</v>
      </c>
      <c r="S19" s="122">
        <v>560439</v>
      </c>
      <c r="T19" s="122">
        <v>652052</v>
      </c>
      <c r="U19" s="122">
        <v>704741</v>
      </c>
      <c r="V19" s="122">
        <v>810012</v>
      </c>
      <c r="W19" s="123">
        <v>873157</v>
      </c>
    </row>
    <row r="20" spans="1:23" x14ac:dyDescent="0.25">
      <c r="A20" s="149"/>
      <c r="B20" s="115"/>
      <c r="C20" s="116" t="s">
        <v>24</v>
      </c>
      <c r="D20" s="111">
        <v>0.84852101948670633</v>
      </c>
      <c r="E20" s="111">
        <v>1.014245974813436</v>
      </c>
      <c r="F20" s="111">
        <v>0.99842123253533699</v>
      </c>
      <c r="G20" s="111">
        <v>0.90436985338188614</v>
      </c>
      <c r="H20" s="111">
        <v>0.57159458177680911</v>
      </c>
      <c r="I20" s="111">
        <v>0.54991201889503072</v>
      </c>
      <c r="J20" s="112">
        <v>0.56076323088471958</v>
      </c>
      <c r="N20" s="149"/>
      <c r="O20" s="115"/>
      <c r="P20" s="116" t="s">
        <v>24</v>
      </c>
      <c r="Q20" s="122">
        <v>10048.263657067284</v>
      </c>
      <c r="R20" s="122">
        <v>12785.445551715036</v>
      </c>
      <c r="S20" s="122">
        <v>22687.834104360642</v>
      </c>
      <c r="T20" s="122">
        <v>20413.592092278679</v>
      </c>
      <c r="U20" s="122">
        <v>12332.1537718769</v>
      </c>
      <c r="V20" s="122">
        <v>12952.153961747892</v>
      </c>
      <c r="W20" s="123">
        <v>14537.631780468748</v>
      </c>
    </row>
    <row r="21" spans="1:23" x14ac:dyDescent="0.25">
      <c r="A21" s="110"/>
      <c r="B21" s="45" t="s">
        <v>50</v>
      </c>
      <c r="C21" s="116" t="s">
        <v>6</v>
      </c>
      <c r="D21" s="111">
        <v>36.129743465181889</v>
      </c>
      <c r="E21" s="111">
        <v>40.067467673303362</v>
      </c>
      <c r="F21" s="111">
        <v>40.551124841787228</v>
      </c>
      <c r="G21" s="111">
        <v>34.92727450745749</v>
      </c>
      <c r="H21" s="111">
        <v>17.685838620543578</v>
      </c>
      <c r="I21" s="111">
        <v>33.219637664951911</v>
      </c>
      <c r="J21" s="112">
        <v>42.164341735715368</v>
      </c>
      <c r="N21" s="110"/>
      <c r="O21" s="45" t="s">
        <v>50</v>
      </c>
      <c r="P21" s="116" t="s">
        <v>6</v>
      </c>
      <c r="Q21" s="122">
        <v>96685</v>
      </c>
      <c r="R21" s="122">
        <v>106779</v>
      </c>
      <c r="S21" s="122">
        <v>119183</v>
      </c>
      <c r="T21" s="122">
        <v>128422</v>
      </c>
      <c r="U21" s="122">
        <v>73479</v>
      </c>
      <c r="V21" s="122">
        <v>166348</v>
      </c>
      <c r="W21" s="123">
        <v>180904</v>
      </c>
    </row>
    <row r="22" spans="1:23" x14ac:dyDescent="0.25">
      <c r="A22" s="108"/>
      <c r="B22" s="45"/>
      <c r="C22" s="116" t="s">
        <v>24</v>
      </c>
      <c r="D22" s="111">
        <v>1.2435025191085085</v>
      </c>
      <c r="E22" s="111">
        <v>1.4845487329523182</v>
      </c>
      <c r="F22" s="111">
        <v>1.8691006198752032</v>
      </c>
      <c r="G22" s="111">
        <v>1.7239855371256572</v>
      </c>
      <c r="H22" s="111">
        <v>0.68317543458357666</v>
      </c>
      <c r="I22" s="111">
        <v>0.8127176255852353</v>
      </c>
      <c r="J22" s="112">
        <v>1.0641583702501027</v>
      </c>
      <c r="N22" s="108"/>
      <c r="O22" s="45"/>
      <c r="P22" s="116" t="s">
        <v>24</v>
      </c>
      <c r="Q22" s="122">
        <v>4377.8540563955075</v>
      </c>
      <c r="R22" s="122">
        <v>5397.8121490535705</v>
      </c>
      <c r="S22" s="122">
        <v>8115.4307318072288</v>
      </c>
      <c r="T22" s="122">
        <v>7365.6070930819842</v>
      </c>
      <c r="U22" s="122">
        <v>3398.5035297983541</v>
      </c>
      <c r="V22" s="122">
        <v>5235.8712053404361</v>
      </c>
      <c r="W22" s="123">
        <v>6098.7114683442442</v>
      </c>
    </row>
    <row r="23" spans="1:23" x14ac:dyDescent="0.25">
      <c r="A23" s="109"/>
      <c r="B23" s="45" t="s">
        <v>20</v>
      </c>
      <c r="C23" s="116" t="s">
        <v>6</v>
      </c>
      <c r="D23" s="111">
        <v>65.137097969467916</v>
      </c>
      <c r="E23" s="111">
        <v>62.793673790805258</v>
      </c>
      <c r="F23" s="111">
        <v>68.323526553723127</v>
      </c>
      <c r="G23" s="111">
        <v>69.253983266002621</v>
      </c>
      <c r="H23" s="111">
        <v>67.791077589548436</v>
      </c>
      <c r="I23" s="111">
        <v>68.11843407579768</v>
      </c>
      <c r="J23" s="112">
        <v>73.048160456035802</v>
      </c>
      <c r="N23" s="109"/>
      <c r="O23" s="45" t="s">
        <v>20</v>
      </c>
      <c r="P23" s="116" t="s">
        <v>6</v>
      </c>
      <c r="Q23" s="122">
        <v>4284930</v>
      </c>
      <c r="R23" s="122">
        <v>4077543</v>
      </c>
      <c r="S23" s="122">
        <v>4710832</v>
      </c>
      <c r="T23" s="122">
        <v>5040138</v>
      </c>
      <c r="U23" s="122">
        <v>5115552</v>
      </c>
      <c r="V23" s="122">
        <v>5365452</v>
      </c>
      <c r="W23" s="123">
        <v>5597869</v>
      </c>
    </row>
    <row r="24" spans="1:23" x14ac:dyDescent="0.25">
      <c r="A24" s="109"/>
      <c r="B24" s="117"/>
      <c r="C24" s="116" t="s">
        <v>24</v>
      </c>
      <c r="D24" s="111">
        <v>0.32553140937414216</v>
      </c>
      <c r="E24" s="111">
        <v>0.42202329981834302</v>
      </c>
      <c r="F24" s="111">
        <v>0.50756799948327125</v>
      </c>
      <c r="G24" s="111">
        <v>0.52747422343040473</v>
      </c>
      <c r="H24" s="111">
        <v>0.28887421626381776</v>
      </c>
      <c r="I24" s="111">
        <v>0.36007934087532084</v>
      </c>
      <c r="J24" s="112">
        <v>0.37271539742618592</v>
      </c>
      <c r="N24" s="109"/>
      <c r="O24" s="117"/>
      <c r="P24" s="116" t="s">
        <v>24</v>
      </c>
      <c r="Q24" s="122">
        <v>47649.165212829161</v>
      </c>
      <c r="R24" s="122">
        <v>57171.547119562674</v>
      </c>
      <c r="S24" s="122">
        <v>137909.72471670326</v>
      </c>
      <c r="T24" s="122">
        <v>98203.678258234984</v>
      </c>
      <c r="U24" s="122">
        <v>64190.784905087407</v>
      </c>
      <c r="V24" s="122">
        <v>76211.096683047828</v>
      </c>
      <c r="W24" s="123">
        <v>94491.197060995357</v>
      </c>
    </row>
    <row r="25" spans="1:23" x14ac:dyDescent="0.25">
      <c r="A25" s="118"/>
      <c r="B25" s="119"/>
      <c r="C25" s="119"/>
      <c r="D25" s="120"/>
      <c r="E25" s="120"/>
      <c r="F25" s="120"/>
      <c r="G25" s="120"/>
      <c r="H25" s="120"/>
      <c r="I25" s="120"/>
      <c r="J25" s="121"/>
      <c r="N25" s="118"/>
      <c r="O25" s="119"/>
      <c r="P25" s="119"/>
      <c r="Q25" s="120"/>
      <c r="R25" s="120"/>
      <c r="S25" s="120"/>
      <c r="T25" s="120"/>
      <c r="U25" s="120"/>
      <c r="V25" s="120"/>
      <c r="W25" s="121"/>
    </row>
    <row r="26" spans="1:23" x14ac:dyDescent="0.25">
      <c r="A26" s="6" t="s">
        <v>8</v>
      </c>
      <c r="B26" s="6"/>
      <c r="C26" s="6"/>
      <c r="D26" s="6"/>
      <c r="E26" s="6"/>
      <c r="F26" s="6"/>
      <c r="G26" s="6"/>
      <c r="H26" s="6"/>
      <c r="I26" s="6"/>
      <c r="N26" s="6" t="s">
        <v>8</v>
      </c>
      <c r="O26" s="6"/>
      <c r="P26" s="6"/>
      <c r="Q26" s="6"/>
      <c r="R26" s="6"/>
      <c r="S26" s="6"/>
      <c r="T26" s="6"/>
      <c r="U26" s="6"/>
      <c r="V26" s="6"/>
    </row>
    <row r="27" spans="1:23" ht="53.25" customHeight="1" x14ac:dyDescent="0.25">
      <c r="A27" s="172" t="s">
        <v>15</v>
      </c>
      <c r="B27" s="172"/>
      <c r="C27" s="172"/>
      <c r="D27" s="172"/>
      <c r="E27" s="172"/>
      <c r="F27" s="172"/>
      <c r="G27" s="172"/>
      <c r="H27" s="172"/>
      <c r="I27" s="172"/>
      <c r="J27" s="172"/>
      <c r="K27" s="6"/>
      <c r="L27" s="6"/>
      <c r="M27" s="6"/>
      <c r="N27" s="172" t="s">
        <v>15</v>
      </c>
      <c r="O27" s="172"/>
      <c r="P27" s="172"/>
      <c r="Q27" s="172"/>
      <c r="R27" s="172"/>
      <c r="S27" s="172"/>
      <c r="T27" s="172"/>
      <c r="U27" s="172"/>
      <c r="V27" s="172"/>
      <c r="W27" s="172"/>
    </row>
    <row r="28" spans="1:23" ht="65.25" customHeight="1" x14ac:dyDescent="0.25">
      <c r="A28" s="172" t="s">
        <v>16</v>
      </c>
      <c r="B28" s="172"/>
      <c r="C28" s="172"/>
      <c r="D28" s="172"/>
      <c r="E28" s="172"/>
      <c r="F28" s="172"/>
      <c r="G28" s="172"/>
      <c r="H28" s="172"/>
      <c r="I28" s="172"/>
      <c r="J28" s="172"/>
      <c r="K28" s="6"/>
      <c r="L28" s="6"/>
      <c r="M28" s="6"/>
      <c r="N28" s="172" t="s">
        <v>16</v>
      </c>
      <c r="O28" s="172"/>
      <c r="P28" s="172"/>
      <c r="Q28" s="172"/>
      <c r="R28" s="172"/>
      <c r="S28" s="172"/>
      <c r="T28" s="172"/>
      <c r="U28" s="172"/>
      <c r="V28" s="172"/>
      <c r="W28" s="172"/>
    </row>
    <row r="29" spans="1:23" ht="33.75" customHeight="1" x14ac:dyDescent="0.25">
      <c r="A29" s="172" t="s">
        <v>419</v>
      </c>
      <c r="B29" s="172"/>
      <c r="C29" s="172"/>
      <c r="D29" s="172"/>
      <c r="E29" s="172"/>
      <c r="F29" s="172"/>
      <c r="G29" s="172"/>
      <c r="H29" s="172"/>
      <c r="I29" s="172"/>
      <c r="J29" s="172"/>
      <c r="N29" s="172" t="s">
        <v>419</v>
      </c>
      <c r="O29" s="172"/>
      <c r="P29" s="172"/>
      <c r="Q29" s="172"/>
      <c r="R29" s="172"/>
      <c r="S29" s="172"/>
      <c r="T29" s="172"/>
      <c r="U29" s="172"/>
      <c r="V29" s="172"/>
      <c r="W29" s="172"/>
    </row>
    <row r="30" spans="1:23" x14ac:dyDescent="0.25">
      <c r="A30" s="172" t="s">
        <v>11</v>
      </c>
      <c r="B30" s="172"/>
      <c r="C30" s="172"/>
      <c r="D30" s="172"/>
      <c r="E30" s="172"/>
      <c r="F30" s="172"/>
      <c r="G30" s="172"/>
      <c r="H30" s="172"/>
      <c r="I30" s="172"/>
      <c r="J30" s="172"/>
      <c r="K30" s="6"/>
      <c r="L30" s="6"/>
      <c r="M30" s="6"/>
      <c r="N30" s="172" t="s">
        <v>11</v>
      </c>
      <c r="O30" s="172"/>
      <c r="P30" s="172"/>
      <c r="Q30" s="172"/>
      <c r="R30" s="172"/>
      <c r="S30" s="172"/>
      <c r="T30" s="172"/>
      <c r="U30" s="172"/>
      <c r="V30" s="172"/>
      <c r="W30" s="172"/>
    </row>
    <row r="32" spans="1:23" x14ac:dyDescent="0.25">
      <c r="L32" s="64"/>
    </row>
    <row r="33" spans="12:12" x14ac:dyDescent="0.25">
      <c r="L33" s="64"/>
    </row>
    <row r="34" spans="12:12" x14ac:dyDescent="0.25">
      <c r="L34" s="64"/>
    </row>
    <row r="35" spans="12:12" x14ac:dyDescent="0.25">
      <c r="L35" s="64"/>
    </row>
    <row r="36" spans="12:12" x14ac:dyDescent="0.25">
      <c r="L36" s="64"/>
    </row>
    <row r="37" spans="12:12" x14ac:dyDescent="0.25">
      <c r="L37" s="64"/>
    </row>
    <row r="38" spans="12:12" x14ac:dyDescent="0.25">
      <c r="L38" s="64"/>
    </row>
    <row r="39" spans="12:12" x14ac:dyDescent="0.25">
      <c r="L39" s="64"/>
    </row>
    <row r="40" spans="12:12" x14ac:dyDescent="0.25">
      <c r="L40" s="64"/>
    </row>
    <row r="41" spans="12:12" x14ac:dyDescent="0.25">
      <c r="L41" s="64"/>
    </row>
    <row r="42" spans="12:12" x14ac:dyDescent="0.25">
      <c r="L42" s="64"/>
    </row>
    <row r="43" spans="12:12" x14ac:dyDescent="0.25">
      <c r="L43" s="64"/>
    </row>
    <row r="44" spans="12:12" x14ac:dyDescent="0.25">
      <c r="L44" s="64"/>
    </row>
  </sheetData>
  <mergeCells count="12">
    <mergeCell ref="A30:J30"/>
    <mergeCell ref="N30:W30"/>
    <mergeCell ref="A28:J28"/>
    <mergeCell ref="N28:W28"/>
    <mergeCell ref="N29:W29"/>
    <mergeCell ref="A29:J29"/>
    <mergeCell ref="A3:J3"/>
    <mergeCell ref="N3:W3"/>
    <mergeCell ref="A4:J4"/>
    <mergeCell ref="N4:W4"/>
    <mergeCell ref="A27:J27"/>
    <mergeCell ref="N27:W27"/>
  </mergeCells>
  <hyperlinks>
    <hyperlink ref="A1" location="Indice!A1" display="Indice" xr:uid="{563C64C8-0073-4874-AA3E-EF8548A4A868}"/>
  </hyperlink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20E8C-821B-4B9E-8FF3-2DAB49E5A727}">
  <dimension ref="A1:X18"/>
  <sheetViews>
    <sheetView workbookViewId="0"/>
  </sheetViews>
  <sheetFormatPr baseColWidth="10" defaultRowHeight="15" x14ac:dyDescent="0.25"/>
  <cols>
    <col min="1" max="1" width="19.28515625" customWidth="1"/>
    <col min="3" max="3" width="19.7109375" customWidth="1"/>
    <col min="15" max="15" width="19.85546875" customWidth="1"/>
  </cols>
  <sheetData>
    <row r="1" spans="1:24" x14ac:dyDescent="0.25">
      <c r="A1" s="166" t="s">
        <v>278</v>
      </c>
    </row>
    <row r="3" spans="1:24" x14ac:dyDescent="0.25">
      <c r="A3" s="18" t="s">
        <v>53</v>
      </c>
      <c r="O3" s="18" t="s">
        <v>54</v>
      </c>
    </row>
    <row r="4" spans="1:24" x14ac:dyDescent="0.25">
      <c r="A4" s="17" t="s">
        <v>14</v>
      </c>
      <c r="O4" s="7" t="s">
        <v>17</v>
      </c>
    </row>
    <row r="6" spans="1:24" x14ac:dyDescent="0.25">
      <c r="A6" s="16"/>
      <c r="B6" s="3"/>
      <c r="C6" s="3"/>
      <c r="D6" s="3" t="s">
        <v>0</v>
      </c>
      <c r="E6" s="3" t="s">
        <v>1</v>
      </c>
      <c r="F6" s="3" t="s">
        <v>2</v>
      </c>
      <c r="G6" s="3" t="s">
        <v>3</v>
      </c>
      <c r="H6" s="3" t="s">
        <v>4</v>
      </c>
      <c r="I6" s="3" t="s">
        <v>5</v>
      </c>
      <c r="J6" s="4">
        <v>2020</v>
      </c>
      <c r="O6" s="16"/>
      <c r="P6" s="3"/>
      <c r="Q6" s="3"/>
      <c r="R6" s="3" t="s">
        <v>0</v>
      </c>
      <c r="S6" s="3" t="s">
        <v>1</v>
      </c>
      <c r="T6" s="3" t="s">
        <v>2</v>
      </c>
      <c r="U6" s="3" t="s">
        <v>3</v>
      </c>
      <c r="V6" s="3" t="s">
        <v>4</v>
      </c>
      <c r="W6" s="3" t="s">
        <v>5</v>
      </c>
      <c r="X6" s="4">
        <v>2020</v>
      </c>
    </row>
    <row r="7" spans="1:24" x14ac:dyDescent="0.25">
      <c r="A7" s="8"/>
      <c r="B7" s="6"/>
      <c r="D7" s="5"/>
      <c r="E7" s="5"/>
      <c r="F7" s="5"/>
      <c r="G7" s="5"/>
      <c r="H7" s="5"/>
      <c r="I7" s="5"/>
      <c r="J7" s="9"/>
      <c r="O7" s="8"/>
      <c r="P7" s="6"/>
      <c r="R7" s="5"/>
      <c r="S7" s="5"/>
      <c r="T7" s="5"/>
      <c r="U7" s="5"/>
      <c r="V7" s="5"/>
      <c r="W7" s="5"/>
      <c r="X7" s="9"/>
    </row>
    <row r="8" spans="1:24" x14ac:dyDescent="0.25">
      <c r="A8" s="19" t="s">
        <v>12</v>
      </c>
      <c r="B8" s="26" t="s">
        <v>51</v>
      </c>
      <c r="C8" s="7" t="s">
        <v>6</v>
      </c>
      <c r="D8" s="27">
        <v>58.463784125053373</v>
      </c>
      <c r="E8" s="27">
        <v>56.736735101221079</v>
      </c>
      <c r="F8" s="27">
        <v>56.787564048221739</v>
      </c>
      <c r="G8" s="27">
        <v>58.241593721682108</v>
      </c>
      <c r="H8" s="27">
        <v>59.301021257541755</v>
      </c>
      <c r="I8" s="27">
        <v>60.608908895361822</v>
      </c>
      <c r="J8" s="28">
        <v>56.142418171061813</v>
      </c>
      <c r="O8" s="173" t="s">
        <v>18</v>
      </c>
      <c r="P8" s="26" t="s">
        <v>51</v>
      </c>
      <c r="Q8" s="7" t="s">
        <v>6</v>
      </c>
      <c r="R8" s="82">
        <v>6309860</v>
      </c>
      <c r="S8" s="82">
        <v>6424153</v>
      </c>
      <c r="T8" s="82">
        <v>6633047</v>
      </c>
      <c r="U8" s="82">
        <v>6936243</v>
      </c>
      <c r="V8" s="82">
        <v>7231042</v>
      </c>
      <c r="W8" s="82">
        <v>7604361</v>
      </c>
      <c r="X8" s="83">
        <v>7883282</v>
      </c>
    </row>
    <row r="9" spans="1:24" x14ac:dyDescent="0.25">
      <c r="A9" s="8"/>
      <c r="B9" s="26"/>
      <c r="C9" s="7" t="s">
        <v>7</v>
      </c>
      <c r="D9" s="27">
        <v>0.22056446937385077</v>
      </c>
      <c r="E9" s="27">
        <v>0.28195495399202308</v>
      </c>
      <c r="F9" s="27">
        <v>0.37534127907317744</v>
      </c>
      <c r="G9" s="27">
        <v>0.29676982616160957</v>
      </c>
      <c r="H9" s="27">
        <v>0.20303665833206111</v>
      </c>
      <c r="I9" s="27">
        <v>0.26290406578263276</v>
      </c>
      <c r="J9" s="28">
        <v>0.24180310549607598</v>
      </c>
      <c r="O9" s="173"/>
      <c r="P9" s="26"/>
      <c r="Q9" s="7" t="s">
        <v>7</v>
      </c>
      <c r="R9" s="82">
        <v>63813.271639605184</v>
      </c>
      <c r="S9" s="82">
        <v>75612.856634436961</v>
      </c>
      <c r="T9" s="82">
        <v>208794.89949997762</v>
      </c>
      <c r="U9" s="82">
        <v>144572.55265068592</v>
      </c>
      <c r="V9" s="82">
        <v>82427.245153777098</v>
      </c>
      <c r="W9" s="82">
        <v>92100.847510183536</v>
      </c>
      <c r="X9" s="83">
        <v>117856.94274572906</v>
      </c>
    </row>
    <row r="10" spans="1:24" x14ac:dyDescent="0.25">
      <c r="A10" s="8"/>
      <c r="B10" s="26" t="s">
        <v>52</v>
      </c>
      <c r="C10" s="7" t="s">
        <v>6</v>
      </c>
      <c r="D10" s="27">
        <v>49.45244775875814</v>
      </c>
      <c r="E10" s="27">
        <v>48.947075269558525</v>
      </c>
      <c r="F10" s="27">
        <v>50.216651417474232</v>
      </c>
      <c r="G10" s="27">
        <v>50.780161454306295</v>
      </c>
      <c r="H10" s="27">
        <v>51.769613078469135</v>
      </c>
      <c r="I10" s="27">
        <v>51.504957082247216</v>
      </c>
      <c r="J10" s="28">
        <v>48.664854497537014</v>
      </c>
      <c r="O10" s="8"/>
      <c r="P10" s="26" t="s">
        <v>52</v>
      </c>
      <c r="Q10" s="7" t="s">
        <v>6</v>
      </c>
      <c r="R10" s="82">
        <v>787822</v>
      </c>
      <c r="S10" s="82">
        <v>809358</v>
      </c>
      <c r="T10" s="82">
        <v>860040</v>
      </c>
      <c r="U10" s="82">
        <v>892537</v>
      </c>
      <c r="V10" s="82">
        <v>923412</v>
      </c>
      <c r="W10" s="82">
        <v>944467</v>
      </c>
      <c r="X10" s="83">
        <v>881722</v>
      </c>
    </row>
    <row r="11" spans="1:24" x14ac:dyDescent="0.25">
      <c r="A11" s="8"/>
      <c r="B11" s="26"/>
      <c r="C11" s="7" t="s">
        <v>7</v>
      </c>
      <c r="D11" s="27">
        <v>0.30458472376628021</v>
      </c>
      <c r="E11" s="27">
        <v>0.40282569912096716</v>
      </c>
      <c r="F11" s="27">
        <v>0.43660537925069159</v>
      </c>
      <c r="G11" s="27">
        <v>0.37850417763006533</v>
      </c>
      <c r="H11" s="27">
        <v>0.40034037450511378</v>
      </c>
      <c r="I11" s="27">
        <v>0.41441573444939922</v>
      </c>
      <c r="J11" s="28">
        <v>0.4932294483469537</v>
      </c>
      <c r="O11" s="8"/>
      <c r="P11" s="26"/>
      <c r="Q11" s="7" t="s">
        <v>7</v>
      </c>
      <c r="R11" s="82">
        <v>10299.282308444976</v>
      </c>
      <c r="S11" s="82">
        <v>30560.405470176371</v>
      </c>
      <c r="T11" s="82">
        <v>26934.625082438652</v>
      </c>
      <c r="U11" s="82">
        <v>23568.99068966334</v>
      </c>
      <c r="V11" s="82">
        <v>25493.033823180576</v>
      </c>
      <c r="W11" s="82">
        <v>27867.830808333554</v>
      </c>
      <c r="X11" s="83">
        <v>30592.888536390285</v>
      </c>
    </row>
    <row r="12" spans="1:24" x14ac:dyDescent="0.25">
      <c r="A12" s="30"/>
      <c r="B12" s="18" t="s">
        <v>20</v>
      </c>
      <c r="C12" s="7" t="s">
        <v>6</v>
      </c>
      <c r="D12" s="21">
        <f>+'1'!J8</f>
        <v>57.304730710196317</v>
      </c>
      <c r="E12" s="21">
        <f>+'1'!K8</f>
        <v>55.744116744733482</v>
      </c>
      <c r="F12" s="21">
        <f>+'1'!L8</f>
        <v>55.947301583888319</v>
      </c>
      <c r="G12" s="21">
        <f>+'1'!M8</f>
        <v>57.282019474385201</v>
      </c>
      <c r="H12" s="21">
        <f>+'1'!N8</f>
        <v>58.339923097753278</v>
      </c>
      <c r="I12" s="21">
        <f>+'1'!O8</f>
        <v>59.447999373589475</v>
      </c>
      <c r="J12" s="22">
        <f>+'1'!P8</f>
        <v>55.287835975163446</v>
      </c>
      <c r="O12" s="30"/>
      <c r="P12" s="18" t="s">
        <v>20</v>
      </c>
      <c r="Q12" s="7" t="s">
        <v>6</v>
      </c>
      <c r="R12" s="82">
        <f>+'1'!AB8</f>
        <v>7097682</v>
      </c>
      <c r="S12" s="82">
        <f>+'1'!AC8</f>
        <v>7233511</v>
      </c>
      <c r="T12" s="82">
        <f>+'1'!AD8</f>
        <v>7493087</v>
      </c>
      <c r="U12" s="82">
        <f>+'1'!AE8</f>
        <v>7828780</v>
      </c>
      <c r="V12" s="82">
        <f>+'1'!AF8</f>
        <v>8154454</v>
      </c>
      <c r="W12" s="82">
        <f>+'1'!AG8</f>
        <v>8548828</v>
      </c>
      <c r="X12" s="83">
        <f>+'1'!AH8</f>
        <v>8765004</v>
      </c>
    </row>
    <row r="13" spans="1:24" x14ac:dyDescent="0.25">
      <c r="A13" s="19"/>
      <c r="B13" s="18"/>
      <c r="C13" s="7" t="s">
        <v>7</v>
      </c>
      <c r="D13" s="21">
        <f>+'1'!J9</f>
        <v>0.19705062099972431</v>
      </c>
      <c r="E13" s="21">
        <f>+'1'!K9</f>
        <v>0.25234770210171481</v>
      </c>
      <c r="F13" s="21">
        <f>+'1'!L9</f>
        <v>0.33466511418649708</v>
      </c>
      <c r="G13" s="21">
        <f>+'1'!M9</f>
        <v>0.26567858148387896</v>
      </c>
      <c r="H13" s="21">
        <f>+'1'!N9</f>
        <v>0.18500545632898513</v>
      </c>
      <c r="I13" s="21">
        <f>+'1'!O9</f>
        <v>0.24027513448044674</v>
      </c>
      <c r="J13" s="22">
        <f>+'1'!P9</f>
        <v>0.22710282258799297</v>
      </c>
      <c r="O13" s="19"/>
      <c r="P13" s="18"/>
      <c r="Q13" s="7" t="s">
        <v>7</v>
      </c>
      <c r="R13" s="82">
        <f>+'1'!AB9</f>
        <v>64638.965921641153</v>
      </c>
      <c r="S13" s="82">
        <f>+'1'!AC9</f>
        <v>81555.149873698945</v>
      </c>
      <c r="T13" s="82">
        <f>+'1'!AD9</f>
        <v>210525.0200939007</v>
      </c>
      <c r="U13" s="82">
        <f>+'1'!AE9</f>
        <v>146319.35501520225</v>
      </c>
      <c r="V13" s="82">
        <f>+'1'!AF9</f>
        <v>86279.461734243014</v>
      </c>
      <c r="W13" s="82">
        <f>+'1'!AG9</f>
        <v>96224.643964298404</v>
      </c>
      <c r="X13" s="83">
        <f>+'1'!AH9</f>
        <v>121762.81773337071</v>
      </c>
    </row>
    <row r="14" spans="1:24" x14ac:dyDescent="0.25">
      <c r="A14" s="11"/>
      <c r="B14" s="25"/>
      <c r="C14" s="12"/>
      <c r="D14" s="14"/>
      <c r="E14" s="14"/>
      <c r="F14" s="14"/>
      <c r="G14" s="14"/>
      <c r="H14" s="14"/>
      <c r="I14" s="14"/>
      <c r="J14" s="15"/>
      <c r="O14" s="11"/>
      <c r="P14" s="25"/>
      <c r="Q14" s="12"/>
      <c r="R14" s="14"/>
      <c r="S14" s="14"/>
      <c r="T14" s="14"/>
      <c r="U14" s="14"/>
      <c r="V14" s="14"/>
      <c r="W14" s="14"/>
      <c r="X14" s="15"/>
    </row>
    <row r="15" spans="1:24" x14ac:dyDescent="0.25">
      <c r="A15" s="174" t="s">
        <v>8</v>
      </c>
      <c r="B15" s="174"/>
      <c r="C15" s="174"/>
      <c r="O15" s="174" t="s">
        <v>8</v>
      </c>
      <c r="P15" s="174"/>
      <c r="Q15" s="174"/>
    </row>
    <row r="16" spans="1:24" ht="54" customHeight="1" x14ac:dyDescent="0.25">
      <c r="A16" s="172" t="s">
        <v>15</v>
      </c>
      <c r="B16" s="172"/>
      <c r="C16" s="172"/>
      <c r="D16" s="172"/>
      <c r="E16" s="172"/>
      <c r="F16" s="172"/>
      <c r="G16" s="172"/>
      <c r="H16" s="172"/>
      <c r="I16" s="172"/>
      <c r="J16" s="172"/>
      <c r="O16" s="172" t="s">
        <v>15</v>
      </c>
      <c r="P16" s="172"/>
      <c r="Q16" s="172"/>
      <c r="R16" s="172"/>
      <c r="S16" s="172"/>
      <c r="T16" s="172"/>
      <c r="U16" s="172"/>
      <c r="V16" s="172"/>
      <c r="W16" s="172"/>
      <c r="X16" s="172"/>
    </row>
    <row r="17" spans="1:24" ht="53.25" customHeight="1" x14ac:dyDescent="0.25">
      <c r="A17" s="172" t="s">
        <v>16</v>
      </c>
      <c r="B17" s="172"/>
      <c r="C17" s="172"/>
      <c r="D17" s="172"/>
      <c r="E17" s="172"/>
      <c r="F17" s="172"/>
      <c r="G17" s="172"/>
      <c r="H17" s="172"/>
      <c r="I17" s="172"/>
      <c r="J17" s="172"/>
      <c r="O17" s="172" t="s">
        <v>16</v>
      </c>
      <c r="P17" s="172"/>
      <c r="Q17" s="172"/>
      <c r="R17" s="172"/>
      <c r="S17" s="172"/>
      <c r="T17" s="172"/>
      <c r="U17" s="172"/>
      <c r="V17" s="172"/>
      <c r="W17" s="172"/>
      <c r="X17" s="172"/>
    </row>
    <row r="18" spans="1:24" x14ac:dyDescent="0.25">
      <c r="A18" s="172" t="s">
        <v>11</v>
      </c>
      <c r="B18" s="172"/>
      <c r="C18" s="172"/>
      <c r="D18" s="172"/>
      <c r="E18" s="172"/>
      <c r="F18" s="172"/>
      <c r="G18" s="172"/>
      <c r="H18" s="172"/>
      <c r="I18" s="172"/>
      <c r="J18" s="172"/>
      <c r="O18" s="172" t="s">
        <v>11</v>
      </c>
      <c r="P18" s="172"/>
      <c r="Q18" s="172"/>
      <c r="R18" s="172"/>
      <c r="S18" s="172"/>
      <c r="T18" s="172"/>
      <c r="U18" s="172"/>
      <c r="V18" s="172"/>
      <c r="W18" s="172"/>
      <c r="X18" s="172"/>
    </row>
  </sheetData>
  <mergeCells count="9">
    <mergeCell ref="O8:O9"/>
    <mergeCell ref="A15:C15"/>
    <mergeCell ref="A16:J16"/>
    <mergeCell ref="A17:J17"/>
    <mergeCell ref="A18:J18"/>
    <mergeCell ref="O15:Q15"/>
    <mergeCell ref="O16:X16"/>
    <mergeCell ref="O17:X17"/>
    <mergeCell ref="O18:X18"/>
  </mergeCells>
  <hyperlinks>
    <hyperlink ref="A1" location="Indice!A1" display="Indice" xr:uid="{9BA02383-A835-4216-A08B-BEB1793C5BE6}"/>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B7D9F-A49E-4202-98DC-15A926CDDE0C}">
  <dimension ref="A1:W20"/>
  <sheetViews>
    <sheetView workbookViewId="0"/>
  </sheetViews>
  <sheetFormatPr baseColWidth="10" defaultRowHeight="15" x14ac:dyDescent="0.25"/>
  <cols>
    <col min="3" max="3" width="14.28515625" customWidth="1"/>
    <col min="16" max="16" width="15.28515625" customWidth="1"/>
  </cols>
  <sheetData>
    <row r="1" spans="1:23" x14ac:dyDescent="0.25">
      <c r="A1" s="166" t="s">
        <v>278</v>
      </c>
    </row>
    <row r="3" spans="1:23" x14ac:dyDescent="0.25">
      <c r="A3" s="176" t="s">
        <v>246</v>
      </c>
      <c r="B3" s="176"/>
      <c r="C3" s="176"/>
      <c r="D3" s="176"/>
      <c r="E3" s="176"/>
      <c r="F3" s="176"/>
      <c r="G3" s="176"/>
      <c r="H3" s="176"/>
      <c r="I3" s="176"/>
      <c r="J3" s="176"/>
      <c r="N3" s="176" t="s">
        <v>247</v>
      </c>
      <c r="O3" s="176"/>
      <c r="P3" s="176"/>
      <c r="Q3" s="176"/>
      <c r="R3" s="176"/>
      <c r="S3" s="176"/>
      <c r="T3" s="176"/>
      <c r="U3" s="176"/>
      <c r="V3" s="176"/>
      <c r="W3" s="176"/>
    </row>
    <row r="4" spans="1:23" x14ac:dyDescent="0.25">
      <c r="A4" s="177" t="s">
        <v>156</v>
      </c>
      <c r="B4" s="177"/>
      <c r="C4" s="177"/>
      <c r="D4" s="177"/>
      <c r="E4" s="177"/>
      <c r="F4" s="177"/>
      <c r="G4" s="177"/>
      <c r="H4" s="177"/>
      <c r="I4" s="177"/>
      <c r="J4" s="177"/>
      <c r="N4" s="177" t="s">
        <v>17</v>
      </c>
      <c r="O4" s="177"/>
      <c r="P4" s="177"/>
      <c r="Q4" s="177"/>
      <c r="R4" s="177"/>
      <c r="S4" s="177"/>
      <c r="T4" s="177"/>
      <c r="U4" s="177"/>
      <c r="V4" s="177"/>
      <c r="W4" s="177"/>
    </row>
    <row r="6" spans="1:23" x14ac:dyDescent="0.25">
      <c r="A6" s="101"/>
      <c r="B6" s="102"/>
      <c r="C6" s="102"/>
      <c r="D6" s="102"/>
      <c r="E6" s="102"/>
      <c r="F6" s="103"/>
      <c r="G6" s="103"/>
      <c r="H6" s="103"/>
      <c r="I6" s="103"/>
      <c r="J6" s="103"/>
      <c r="N6" s="101"/>
      <c r="O6" s="102"/>
      <c r="P6" s="102"/>
      <c r="Q6" s="102"/>
      <c r="R6" s="102"/>
      <c r="S6" s="103"/>
      <c r="T6" s="103"/>
      <c r="U6" s="103"/>
      <c r="V6" s="103"/>
      <c r="W6" s="103"/>
    </row>
    <row r="7" spans="1:23" x14ac:dyDescent="0.25">
      <c r="A7" s="104"/>
      <c r="B7" s="105"/>
      <c r="C7" s="106"/>
      <c r="D7" s="113">
        <v>2006</v>
      </c>
      <c r="E7" s="113">
        <v>2009</v>
      </c>
      <c r="F7" s="113">
        <v>2011</v>
      </c>
      <c r="G7" s="113">
        <v>2013</v>
      </c>
      <c r="H7" s="113">
        <v>2015</v>
      </c>
      <c r="I7" s="113">
        <v>2017</v>
      </c>
      <c r="J7" s="114">
        <v>2020</v>
      </c>
      <c r="N7" s="104"/>
      <c r="O7" s="105"/>
      <c r="P7" s="106"/>
      <c r="Q7" s="113">
        <v>2006</v>
      </c>
      <c r="R7" s="113">
        <v>2009</v>
      </c>
      <c r="S7" s="113">
        <v>2011</v>
      </c>
      <c r="T7" s="113">
        <v>2013</v>
      </c>
      <c r="U7" s="113">
        <v>2015</v>
      </c>
      <c r="V7" s="113">
        <v>2017</v>
      </c>
      <c r="W7" s="114">
        <v>2020</v>
      </c>
    </row>
    <row r="8" spans="1:23" x14ac:dyDescent="0.25">
      <c r="A8" s="104"/>
      <c r="B8" s="105"/>
      <c r="C8" s="115"/>
      <c r="D8" s="37"/>
      <c r="E8" s="37"/>
      <c r="F8" s="37"/>
      <c r="G8" s="37"/>
      <c r="H8" s="37"/>
      <c r="I8" s="37"/>
      <c r="J8" s="107"/>
      <c r="N8" s="104"/>
      <c r="O8" s="105"/>
      <c r="P8" s="115"/>
      <c r="Q8" s="37"/>
      <c r="R8" s="37"/>
      <c r="S8" s="37"/>
      <c r="T8" s="37"/>
      <c r="U8" s="37"/>
      <c r="V8" s="37"/>
      <c r="W8" s="107"/>
    </row>
    <row r="9" spans="1:23" x14ac:dyDescent="0.25">
      <c r="A9" s="110"/>
      <c r="B9" s="45" t="s">
        <v>19</v>
      </c>
      <c r="C9" s="116" t="s">
        <v>6</v>
      </c>
      <c r="D9" s="111">
        <v>30.229116691445725</v>
      </c>
      <c r="E9" s="111">
        <v>29.971814500141242</v>
      </c>
      <c r="F9" s="111">
        <v>29.19121699983182</v>
      </c>
      <c r="G9" s="111">
        <v>26.297109561396109</v>
      </c>
      <c r="H9" s="111">
        <v>29.806848736684376</v>
      </c>
      <c r="I9" s="111">
        <v>28.674087781936564</v>
      </c>
      <c r="J9" s="112">
        <v>22.569207091218736</v>
      </c>
      <c r="N9" s="110"/>
      <c r="O9" s="45" t="s">
        <v>19</v>
      </c>
      <c r="P9" s="116" t="s">
        <v>6</v>
      </c>
      <c r="Q9" s="122">
        <v>1222996</v>
      </c>
      <c r="R9" s="122">
        <v>1183007</v>
      </c>
      <c r="S9" s="122">
        <v>1201124</v>
      </c>
      <c r="T9" s="122">
        <v>1109697</v>
      </c>
      <c r="U9" s="122">
        <v>1278484</v>
      </c>
      <c r="V9" s="122">
        <v>1276462</v>
      </c>
      <c r="W9" s="123">
        <v>938654</v>
      </c>
    </row>
    <row r="10" spans="1:23" x14ac:dyDescent="0.25">
      <c r="A10" s="108"/>
      <c r="B10" s="45"/>
      <c r="C10" s="116" t="s">
        <v>24</v>
      </c>
      <c r="D10" s="111">
        <v>0.35010201485881953</v>
      </c>
      <c r="E10" s="111">
        <v>0.42342186791484976</v>
      </c>
      <c r="F10" s="111">
        <v>0.57641023020900006</v>
      </c>
      <c r="G10" s="111">
        <v>0.52514889000231724</v>
      </c>
      <c r="H10" s="111">
        <v>0.3161056488271542</v>
      </c>
      <c r="I10" s="111">
        <v>0.38106691379458502</v>
      </c>
      <c r="J10" s="112">
        <v>0.40528830824704948</v>
      </c>
      <c r="N10" s="108"/>
      <c r="O10" s="45"/>
      <c r="P10" s="116" t="s">
        <v>24</v>
      </c>
      <c r="Q10" s="122">
        <v>17179.170962673528</v>
      </c>
      <c r="R10" s="122">
        <v>21836.986500585434</v>
      </c>
      <c r="S10" s="122">
        <v>38253.733616055026</v>
      </c>
      <c r="T10" s="122">
        <v>31859.476158162681</v>
      </c>
      <c r="U10" s="122">
        <v>17082.632004919662</v>
      </c>
      <c r="V10" s="122">
        <v>19760.249820455712</v>
      </c>
      <c r="W10" s="123">
        <v>16129.382364242239</v>
      </c>
    </row>
    <row r="11" spans="1:23" x14ac:dyDescent="0.25">
      <c r="A11" s="109"/>
      <c r="B11" s="45" t="s">
        <v>21</v>
      </c>
      <c r="C11" s="116" t="s">
        <v>6</v>
      </c>
      <c r="D11" s="111">
        <v>36.336567202486016</v>
      </c>
      <c r="E11" s="111">
        <v>35.771916817331451</v>
      </c>
      <c r="F11" s="111">
        <v>34.089929767996274</v>
      </c>
      <c r="G11" s="111">
        <v>30.652879494688374</v>
      </c>
      <c r="H11" s="111">
        <v>31.678235189721526</v>
      </c>
      <c r="I11" s="111">
        <v>31.713795207633215</v>
      </c>
      <c r="J11" s="112">
        <v>24.64789234801691</v>
      </c>
      <c r="N11" s="109"/>
      <c r="O11" s="45" t="s">
        <v>21</v>
      </c>
      <c r="P11" s="116" t="s">
        <v>6</v>
      </c>
      <c r="Q11" s="122">
        <v>920249</v>
      </c>
      <c r="R11" s="122">
        <v>910929</v>
      </c>
      <c r="S11" s="122">
        <v>947773</v>
      </c>
      <c r="T11" s="122">
        <v>937339</v>
      </c>
      <c r="U11" s="122">
        <v>1031705</v>
      </c>
      <c r="V11" s="122">
        <v>1086207</v>
      </c>
      <c r="W11" s="123">
        <v>863725</v>
      </c>
    </row>
    <row r="12" spans="1:23" x14ac:dyDescent="0.25">
      <c r="A12" s="109"/>
      <c r="B12" s="45"/>
      <c r="C12" s="116" t="s">
        <v>24</v>
      </c>
      <c r="D12" s="111">
        <v>0.48005736352939299</v>
      </c>
      <c r="E12" s="111">
        <v>0.57889829844625362</v>
      </c>
      <c r="F12" s="111">
        <v>0.59614285821022139</v>
      </c>
      <c r="G12" s="111">
        <v>0.64992892025030702</v>
      </c>
      <c r="H12" s="111">
        <v>0.3832006257492932</v>
      </c>
      <c r="I12" s="111">
        <v>0.4365978225344217</v>
      </c>
      <c r="J12" s="112">
        <v>0.39700887427750697</v>
      </c>
      <c r="N12" s="109"/>
      <c r="O12" s="45"/>
      <c r="P12" s="116" t="s">
        <v>24</v>
      </c>
      <c r="Q12" s="122">
        <v>15213.43236318548</v>
      </c>
      <c r="R12" s="122">
        <v>17782.624086280346</v>
      </c>
      <c r="S12" s="122">
        <v>31826.095601874466</v>
      </c>
      <c r="T12" s="122">
        <v>29707.16039107144</v>
      </c>
      <c r="U12" s="122">
        <v>15388.17730160041</v>
      </c>
      <c r="V12" s="122">
        <v>17643.695076434931</v>
      </c>
      <c r="W12" s="123">
        <v>15259.632127275252</v>
      </c>
    </row>
    <row r="13" spans="1:23" x14ac:dyDescent="0.25">
      <c r="A13" s="109"/>
      <c r="B13" s="45" t="s">
        <v>20</v>
      </c>
      <c r="C13" s="116" t="s">
        <v>6</v>
      </c>
      <c r="D13" s="111">
        <v>32.580406106417669</v>
      </c>
      <c r="E13" s="111">
        <v>32.246363587784018</v>
      </c>
      <c r="F13" s="111">
        <v>31.16651607204756</v>
      </c>
      <c r="G13" s="111">
        <v>28.127284786429446</v>
      </c>
      <c r="H13" s="111">
        <v>30.614526398230595</v>
      </c>
      <c r="I13" s="111">
        <v>29.995853568241937</v>
      </c>
      <c r="J13" s="112">
        <v>23.519748389001126</v>
      </c>
      <c r="N13" s="109"/>
      <c r="O13" s="45" t="s">
        <v>20</v>
      </c>
      <c r="P13" s="116" t="s">
        <v>6</v>
      </c>
      <c r="Q13" s="122">
        <v>2143245</v>
      </c>
      <c r="R13" s="122">
        <v>2093936</v>
      </c>
      <c r="S13" s="122">
        <v>2148897</v>
      </c>
      <c r="T13" s="122">
        <v>2047036</v>
      </c>
      <c r="U13" s="122">
        <v>2310189</v>
      </c>
      <c r="V13" s="122">
        <v>2362669</v>
      </c>
      <c r="W13" s="123">
        <v>1802379</v>
      </c>
    </row>
    <row r="14" spans="1:23" x14ac:dyDescent="0.25">
      <c r="A14" s="109"/>
      <c r="B14" s="117"/>
      <c r="C14" s="116" t="s">
        <v>24</v>
      </c>
      <c r="D14" s="111">
        <v>0.31546614105728932</v>
      </c>
      <c r="E14" s="111">
        <v>0.39490354664384575</v>
      </c>
      <c r="F14" s="111">
        <v>0.47807108423779598</v>
      </c>
      <c r="G14" s="111">
        <v>0.49290705715680139</v>
      </c>
      <c r="H14" s="111">
        <v>0.28051065087287147</v>
      </c>
      <c r="I14" s="111">
        <v>0.34958003118585396</v>
      </c>
      <c r="J14" s="112">
        <v>0.33811896600139812</v>
      </c>
      <c r="N14" s="109"/>
      <c r="O14" s="117"/>
      <c r="P14" s="116" t="s">
        <v>24</v>
      </c>
      <c r="Q14" s="122">
        <v>26465.289928756985</v>
      </c>
      <c r="R14" s="122">
        <v>33839.642213065366</v>
      </c>
      <c r="S14" s="122">
        <v>65470.042648726339</v>
      </c>
      <c r="T14" s="122">
        <v>56487.935103184536</v>
      </c>
      <c r="U14" s="122">
        <v>27879.120174925501</v>
      </c>
      <c r="V14" s="122">
        <v>32535.182286368334</v>
      </c>
      <c r="W14" s="123">
        <v>25547.06871744222</v>
      </c>
    </row>
    <row r="15" spans="1:23" x14ac:dyDescent="0.25">
      <c r="A15" s="118"/>
      <c r="B15" s="119"/>
      <c r="C15" s="119"/>
      <c r="D15" s="120"/>
      <c r="E15" s="120"/>
      <c r="F15" s="120"/>
      <c r="G15" s="120"/>
      <c r="H15" s="120"/>
      <c r="I15" s="120"/>
      <c r="J15" s="121"/>
      <c r="N15" s="118"/>
      <c r="O15" s="119"/>
      <c r="P15" s="119"/>
      <c r="Q15" s="120"/>
      <c r="R15" s="120"/>
      <c r="S15" s="120"/>
      <c r="T15" s="120"/>
      <c r="U15" s="120"/>
      <c r="V15" s="120"/>
      <c r="W15" s="121"/>
    </row>
    <row r="16" spans="1:23" x14ac:dyDescent="0.25">
      <c r="A16" s="6" t="s">
        <v>8</v>
      </c>
      <c r="B16" s="6"/>
      <c r="C16" s="6"/>
      <c r="D16" s="6"/>
      <c r="E16" s="6"/>
      <c r="F16" s="6"/>
      <c r="G16" s="6"/>
      <c r="H16" s="6"/>
      <c r="I16" s="6"/>
      <c r="N16" s="6" t="s">
        <v>8</v>
      </c>
      <c r="O16" s="6"/>
      <c r="P16" s="6"/>
      <c r="Q16" s="6"/>
      <c r="R16" s="6"/>
      <c r="S16" s="6"/>
      <c r="T16" s="6"/>
      <c r="U16" s="6"/>
      <c r="V16" s="6"/>
    </row>
    <row r="17" spans="1:23" ht="57" customHeight="1" x14ac:dyDescent="0.25">
      <c r="A17" s="172" t="s">
        <v>15</v>
      </c>
      <c r="B17" s="172"/>
      <c r="C17" s="172"/>
      <c r="D17" s="172"/>
      <c r="E17" s="172"/>
      <c r="F17" s="172"/>
      <c r="G17" s="172"/>
      <c r="H17" s="172"/>
      <c r="I17" s="172"/>
      <c r="J17" s="172"/>
      <c r="K17" s="6"/>
      <c r="L17" s="6"/>
      <c r="M17" s="6"/>
      <c r="N17" s="172" t="s">
        <v>15</v>
      </c>
      <c r="O17" s="172"/>
      <c r="P17" s="172"/>
      <c r="Q17" s="172"/>
      <c r="R17" s="172"/>
      <c r="S17" s="172"/>
      <c r="T17" s="172"/>
      <c r="U17" s="172"/>
      <c r="V17" s="172"/>
      <c r="W17" s="172"/>
    </row>
    <row r="18" spans="1:23" ht="65.25" customHeight="1" x14ac:dyDescent="0.25">
      <c r="A18" s="172" t="s">
        <v>16</v>
      </c>
      <c r="B18" s="172"/>
      <c r="C18" s="172"/>
      <c r="D18" s="172"/>
      <c r="E18" s="172"/>
      <c r="F18" s="172"/>
      <c r="G18" s="172"/>
      <c r="H18" s="172"/>
      <c r="I18" s="172"/>
      <c r="J18" s="172"/>
      <c r="K18" s="6"/>
      <c r="L18" s="6"/>
      <c r="M18" s="6"/>
      <c r="N18" s="172" t="s">
        <v>16</v>
      </c>
      <c r="O18" s="172"/>
      <c r="P18" s="172"/>
      <c r="Q18" s="172"/>
      <c r="R18" s="172"/>
      <c r="S18" s="172"/>
      <c r="T18" s="172"/>
      <c r="U18" s="172"/>
      <c r="V18" s="172"/>
      <c r="W18" s="172"/>
    </row>
    <row r="19" spans="1:23" ht="30" customHeight="1" x14ac:dyDescent="0.25">
      <c r="A19" s="172" t="s">
        <v>419</v>
      </c>
      <c r="B19" s="172"/>
      <c r="C19" s="172"/>
      <c r="D19" s="172"/>
      <c r="E19" s="172"/>
      <c r="F19" s="172"/>
      <c r="G19" s="172"/>
      <c r="H19" s="172"/>
      <c r="I19" s="172"/>
      <c r="J19" s="172"/>
      <c r="N19" s="172" t="s">
        <v>419</v>
      </c>
      <c r="O19" s="172"/>
      <c r="P19" s="172"/>
      <c r="Q19" s="172"/>
      <c r="R19" s="172"/>
      <c r="S19" s="172"/>
      <c r="T19" s="172"/>
      <c r="U19" s="172"/>
      <c r="V19" s="172"/>
      <c r="W19" s="172"/>
    </row>
    <row r="20" spans="1:23" x14ac:dyDescent="0.25">
      <c r="A20" s="172" t="s">
        <v>11</v>
      </c>
      <c r="B20" s="172"/>
      <c r="C20" s="172"/>
      <c r="D20" s="172"/>
      <c r="E20" s="172"/>
      <c r="F20" s="172"/>
      <c r="G20" s="172"/>
      <c r="H20" s="172"/>
      <c r="I20" s="172"/>
      <c r="J20" s="172"/>
      <c r="K20" s="6"/>
      <c r="L20" s="6"/>
      <c r="M20" s="6"/>
      <c r="N20" s="172" t="s">
        <v>11</v>
      </c>
      <c r="O20" s="172"/>
      <c r="P20" s="172"/>
      <c r="Q20" s="172"/>
      <c r="R20" s="172"/>
      <c r="S20" s="172"/>
      <c r="T20" s="172"/>
      <c r="U20" s="172"/>
      <c r="V20" s="172"/>
      <c r="W20" s="172"/>
    </row>
  </sheetData>
  <mergeCells count="12">
    <mergeCell ref="A18:J18"/>
    <mergeCell ref="N18:W18"/>
    <mergeCell ref="A19:J19"/>
    <mergeCell ref="N19:W19"/>
    <mergeCell ref="A20:J20"/>
    <mergeCell ref="N20:W20"/>
    <mergeCell ref="A3:J3"/>
    <mergeCell ref="N3:W3"/>
    <mergeCell ref="A4:J4"/>
    <mergeCell ref="N4:W4"/>
    <mergeCell ref="A17:J17"/>
    <mergeCell ref="N17:W17"/>
  </mergeCells>
  <hyperlinks>
    <hyperlink ref="A1" location="Indice!A1" display="Indice" xr:uid="{4E6E2C59-DCF0-41FE-95C2-AFF4256D6093}"/>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B5730-00CB-4505-A5C7-41539B63A44D}">
  <dimension ref="A1:W62"/>
  <sheetViews>
    <sheetView workbookViewId="0"/>
  </sheetViews>
  <sheetFormatPr baseColWidth="10" defaultRowHeight="15" x14ac:dyDescent="0.25"/>
  <cols>
    <col min="3" max="3" width="14" customWidth="1"/>
    <col min="16" max="16" width="14.85546875" customWidth="1"/>
  </cols>
  <sheetData>
    <row r="1" spans="1:23" x14ac:dyDescent="0.25">
      <c r="A1" s="166" t="s">
        <v>278</v>
      </c>
    </row>
    <row r="3" spans="1:23" ht="24.75" customHeight="1" x14ac:dyDescent="0.25">
      <c r="A3" s="176" t="s">
        <v>248</v>
      </c>
      <c r="B3" s="176"/>
      <c r="C3" s="176"/>
      <c r="D3" s="176"/>
      <c r="E3" s="176"/>
      <c r="F3" s="176"/>
      <c r="G3" s="176"/>
      <c r="H3" s="176"/>
      <c r="I3" s="176"/>
      <c r="J3" s="176"/>
      <c r="N3" s="176" t="s">
        <v>249</v>
      </c>
      <c r="O3" s="176"/>
      <c r="P3" s="176"/>
      <c r="Q3" s="176"/>
      <c r="R3" s="176"/>
      <c r="S3" s="176"/>
      <c r="T3" s="176"/>
      <c r="U3" s="176"/>
      <c r="V3" s="176"/>
      <c r="W3" s="176"/>
    </row>
    <row r="4" spans="1:23" x14ac:dyDescent="0.25">
      <c r="A4" s="177" t="s">
        <v>156</v>
      </c>
      <c r="B4" s="177"/>
      <c r="C4" s="177"/>
      <c r="D4" s="177"/>
      <c r="E4" s="177"/>
      <c r="F4" s="177"/>
      <c r="G4" s="177"/>
      <c r="H4" s="177"/>
      <c r="I4" s="177"/>
      <c r="J4" s="177"/>
      <c r="N4" s="177" t="s">
        <v>17</v>
      </c>
      <c r="O4" s="177"/>
      <c r="P4" s="177"/>
      <c r="Q4" s="177"/>
      <c r="R4" s="177"/>
      <c r="S4" s="177"/>
      <c r="T4" s="177"/>
      <c r="U4" s="177"/>
      <c r="V4" s="177"/>
      <c r="W4" s="177"/>
    </row>
    <row r="6" spans="1:23" x14ac:dyDescent="0.25">
      <c r="A6" s="101"/>
      <c r="B6" s="102"/>
      <c r="C6" s="102"/>
      <c r="D6" s="102"/>
      <c r="E6" s="102"/>
      <c r="F6" s="103"/>
      <c r="G6" s="103"/>
      <c r="H6" s="103"/>
      <c r="I6" s="103"/>
      <c r="J6" s="103"/>
      <c r="N6" s="101"/>
      <c r="O6" s="102"/>
      <c r="P6" s="102"/>
      <c r="Q6" s="102"/>
      <c r="R6" s="102"/>
      <c r="S6" s="103"/>
      <c r="T6" s="103"/>
      <c r="U6" s="103"/>
      <c r="V6" s="103"/>
      <c r="W6" s="103"/>
    </row>
    <row r="7" spans="1:23" x14ac:dyDescent="0.25">
      <c r="A7" s="104"/>
      <c r="B7" s="105"/>
      <c r="C7" s="106"/>
      <c r="D7" s="113">
        <v>2006</v>
      </c>
      <c r="E7" s="113">
        <v>2009</v>
      </c>
      <c r="F7" s="113">
        <v>2011</v>
      </c>
      <c r="G7" s="113">
        <v>2013</v>
      </c>
      <c r="H7" s="113">
        <v>2015</v>
      </c>
      <c r="I7" s="113">
        <v>2017</v>
      </c>
      <c r="J7" s="114">
        <v>2020</v>
      </c>
      <c r="N7" s="104"/>
      <c r="O7" s="105"/>
      <c r="P7" s="106"/>
      <c r="Q7" s="113">
        <v>2006</v>
      </c>
      <c r="R7" s="113">
        <v>2009</v>
      </c>
      <c r="S7" s="113">
        <v>2011</v>
      </c>
      <c r="T7" s="113">
        <v>2013</v>
      </c>
      <c r="U7" s="113">
        <v>2015</v>
      </c>
      <c r="V7" s="113">
        <v>2017</v>
      </c>
      <c r="W7" s="114">
        <v>2020</v>
      </c>
    </row>
    <row r="8" spans="1:23" x14ac:dyDescent="0.25">
      <c r="A8" s="104"/>
      <c r="B8" s="105"/>
      <c r="C8" s="115"/>
      <c r="D8" s="37"/>
      <c r="E8" s="37"/>
      <c r="F8" s="37"/>
      <c r="G8" s="37"/>
      <c r="H8" s="37"/>
      <c r="I8" s="37"/>
      <c r="J8" s="107"/>
      <c r="N8" s="104"/>
      <c r="O8" s="105"/>
      <c r="P8" s="115"/>
      <c r="Q8" s="37"/>
      <c r="R8" s="37"/>
      <c r="S8" s="37"/>
      <c r="T8" s="37"/>
      <c r="U8" s="37"/>
      <c r="V8" s="37"/>
      <c r="W8" s="107"/>
    </row>
    <row r="9" spans="1:23" x14ac:dyDescent="0.25">
      <c r="A9" s="149"/>
      <c r="B9" s="86" t="s">
        <v>59</v>
      </c>
      <c r="C9" s="116" t="s">
        <v>6</v>
      </c>
      <c r="D9" s="111">
        <v>65.197667443416478</v>
      </c>
      <c r="E9" s="111">
        <v>69.29947394315559</v>
      </c>
      <c r="F9" s="111">
        <v>71.058176649543654</v>
      </c>
      <c r="G9" s="111">
        <v>64.276759614966892</v>
      </c>
      <c r="H9" s="111">
        <v>64.89885097710706</v>
      </c>
      <c r="I9" s="111">
        <v>65.361577368528359</v>
      </c>
      <c r="J9" s="112">
        <v>45.633041746783306</v>
      </c>
      <c r="N9" s="149"/>
      <c r="O9" s="86" t="s">
        <v>59</v>
      </c>
      <c r="P9" s="116" t="s">
        <v>6</v>
      </c>
      <c r="Q9" s="122">
        <v>226069</v>
      </c>
      <c r="R9" s="122">
        <v>183110</v>
      </c>
      <c r="S9" s="122">
        <v>227966</v>
      </c>
      <c r="T9" s="122">
        <v>207137</v>
      </c>
      <c r="U9" s="122">
        <v>207627</v>
      </c>
      <c r="V9" s="122">
        <v>201981</v>
      </c>
      <c r="W9" s="123">
        <v>120087</v>
      </c>
    </row>
    <row r="10" spans="1:23" x14ac:dyDescent="0.25">
      <c r="A10" s="149"/>
      <c r="B10" s="86"/>
      <c r="C10" s="116" t="s">
        <v>24</v>
      </c>
      <c r="D10" s="111">
        <v>1.033123207356816</v>
      </c>
      <c r="E10" s="111">
        <v>1.1274209841555254</v>
      </c>
      <c r="F10" s="111">
        <v>1.5951715474822683</v>
      </c>
      <c r="G10" s="111">
        <v>1.4452410275203544</v>
      </c>
      <c r="H10" s="111">
        <v>1.0338021439916389</v>
      </c>
      <c r="I10" s="111">
        <v>1.0480015802168929</v>
      </c>
      <c r="J10" s="112">
        <v>1.5962891015986203</v>
      </c>
      <c r="N10" s="149"/>
      <c r="O10" s="86"/>
      <c r="P10" s="116" t="s">
        <v>24</v>
      </c>
      <c r="Q10" s="122">
        <v>7108.7671348201147</v>
      </c>
      <c r="R10" s="122">
        <v>7232.3765994785572</v>
      </c>
      <c r="S10" s="122">
        <v>15619.715794332584</v>
      </c>
      <c r="T10" s="122">
        <v>11009.344625134139</v>
      </c>
      <c r="U10" s="122">
        <v>6552.8641821840693</v>
      </c>
      <c r="V10" s="122">
        <v>6936.2464004883705</v>
      </c>
      <c r="W10" s="123">
        <v>5945.211704611309</v>
      </c>
    </row>
    <row r="11" spans="1:23" x14ac:dyDescent="0.25">
      <c r="A11" s="149"/>
      <c r="B11" s="86" t="s">
        <v>60</v>
      </c>
      <c r="C11" s="116" t="s">
        <v>6</v>
      </c>
      <c r="D11" s="111">
        <v>47.439371665515402</v>
      </c>
      <c r="E11" s="111">
        <v>48.134821773584392</v>
      </c>
      <c r="F11" s="111">
        <v>48.327037290421096</v>
      </c>
      <c r="G11" s="111">
        <v>42.511892564402807</v>
      </c>
      <c r="H11" s="111">
        <v>44.080658453832235</v>
      </c>
      <c r="I11" s="111">
        <v>45.86756817408552</v>
      </c>
      <c r="J11" s="112">
        <v>49.989216058828966</v>
      </c>
      <c r="N11" s="149"/>
      <c r="O11" s="86" t="s">
        <v>60</v>
      </c>
      <c r="P11" s="116" t="s">
        <v>6</v>
      </c>
      <c r="Q11" s="122">
        <v>241057</v>
      </c>
      <c r="R11" s="122">
        <v>247890</v>
      </c>
      <c r="S11" s="122">
        <v>243706</v>
      </c>
      <c r="T11" s="122">
        <v>232353</v>
      </c>
      <c r="U11" s="122">
        <v>247110</v>
      </c>
      <c r="V11" s="122">
        <v>253444</v>
      </c>
      <c r="W11" s="123">
        <v>243365</v>
      </c>
    </row>
    <row r="12" spans="1:23" x14ac:dyDescent="0.25">
      <c r="A12" s="149"/>
      <c r="B12" s="86"/>
      <c r="C12" s="116" t="s">
        <v>24</v>
      </c>
      <c r="D12" s="111">
        <v>0.92793473184759945</v>
      </c>
      <c r="E12" s="111">
        <v>0.95964683184263377</v>
      </c>
      <c r="F12" s="111">
        <v>1.6190543551953009</v>
      </c>
      <c r="G12" s="111">
        <v>0.91325091089270782</v>
      </c>
      <c r="H12" s="111">
        <v>0.78175860456712221</v>
      </c>
      <c r="I12" s="111">
        <v>0.87069560388521694</v>
      </c>
      <c r="J12" s="112">
        <v>1.0638559250359592</v>
      </c>
      <c r="N12" s="149"/>
      <c r="O12" s="86"/>
      <c r="P12" s="116" t="s">
        <v>24</v>
      </c>
      <c r="Q12" s="122">
        <v>8429.6897340472042</v>
      </c>
      <c r="R12" s="122">
        <v>8062.1868942298206</v>
      </c>
      <c r="S12" s="122">
        <v>13078.472504478348</v>
      </c>
      <c r="T12" s="122">
        <v>7513.2205035172101</v>
      </c>
      <c r="U12" s="122">
        <v>7054.0574771771207</v>
      </c>
      <c r="V12" s="122">
        <v>7872.7884942522332</v>
      </c>
      <c r="W12" s="123">
        <v>7914.6836961031422</v>
      </c>
    </row>
    <row r="13" spans="1:23" x14ac:dyDescent="0.25">
      <c r="A13" s="149"/>
      <c r="B13" s="86" t="s">
        <v>61</v>
      </c>
      <c r="C13" s="116" t="s">
        <v>6</v>
      </c>
      <c r="D13" s="111">
        <v>40.450104813511054</v>
      </c>
      <c r="E13" s="111">
        <v>41.059862244040843</v>
      </c>
      <c r="F13" s="111">
        <v>37.847984540257073</v>
      </c>
      <c r="G13" s="111">
        <v>37.254144078908737</v>
      </c>
      <c r="H13" s="111">
        <v>37.970352264470449</v>
      </c>
      <c r="I13" s="111">
        <v>38.803382389454441</v>
      </c>
      <c r="J13" s="112">
        <v>36.054071392002172</v>
      </c>
      <c r="N13" s="149"/>
      <c r="O13" s="86" t="s">
        <v>61</v>
      </c>
      <c r="P13" s="116" t="s">
        <v>6</v>
      </c>
      <c r="Q13" s="122">
        <v>235221</v>
      </c>
      <c r="R13" s="122">
        <v>219970</v>
      </c>
      <c r="S13" s="122">
        <v>236003</v>
      </c>
      <c r="T13" s="122">
        <v>228429</v>
      </c>
      <c r="U13" s="122">
        <v>249791</v>
      </c>
      <c r="V13" s="122">
        <v>275057</v>
      </c>
      <c r="W13" s="123">
        <v>233802</v>
      </c>
    </row>
    <row r="14" spans="1:23" x14ac:dyDescent="0.25">
      <c r="A14" s="149"/>
      <c r="B14" s="86"/>
      <c r="C14" s="116" t="s">
        <v>24</v>
      </c>
      <c r="D14" s="111">
        <v>0.81831739940945358</v>
      </c>
      <c r="E14" s="111">
        <v>0.93712248915921537</v>
      </c>
      <c r="F14" s="111">
        <v>1.1278406774488632</v>
      </c>
      <c r="G14" s="111">
        <v>1.3518177310530775</v>
      </c>
      <c r="H14" s="111">
        <v>0.67033184989621408</v>
      </c>
      <c r="I14" s="111">
        <v>0.7314997853432883</v>
      </c>
      <c r="J14" s="112">
        <v>0.82704499065863624</v>
      </c>
      <c r="N14" s="149"/>
      <c r="O14" s="86"/>
      <c r="P14" s="116" t="s">
        <v>24</v>
      </c>
      <c r="Q14" s="122">
        <v>7885.0452041640592</v>
      </c>
      <c r="R14" s="122">
        <v>7725.4453252771082</v>
      </c>
      <c r="S14" s="122">
        <v>11127.685138338224</v>
      </c>
      <c r="T14" s="122">
        <v>13113.759160762693</v>
      </c>
      <c r="U14" s="122">
        <v>7066.4083431663785</v>
      </c>
      <c r="V14" s="122">
        <v>8267.8660017529673</v>
      </c>
      <c r="W14" s="123">
        <v>7768.4052130909404</v>
      </c>
    </row>
    <row r="15" spans="1:23" x14ac:dyDescent="0.25">
      <c r="A15" s="149"/>
      <c r="B15" s="86" t="s">
        <v>62</v>
      </c>
      <c r="C15" s="116" t="s">
        <v>6</v>
      </c>
      <c r="D15" s="111">
        <v>36.265658546545559</v>
      </c>
      <c r="E15" s="111">
        <v>35.910713983516949</v>
      </c>
      <c r="F15" s="111">
        <v>33.576532410054114</v>
      </c>
      <c r="G15" s="111">
        <v>32.024665236408744</v>
      </c>
      <c r="H15" s="111">
        <v>33.868908163210094</v>
      </c>
      <c r="I15" s="111">
        <v>33.860293833415369</v>
      </c>
      <c r="J15" s="112">
        <v>30.313984892907175</v>
      </c>
      <c r="N15" s="149"/>
      <c r="O15" s="86" t="s">
        <v>62</v>
      </c>
      <c r="P15" s="116" t="s">
        <v>6</v>
      </c>
      <c r="Q15" s="122">
        <v>238001</v>
      </c>
      <c r="R15" s="122">
        <v>233420</v>
      </c>
      <c r="S15" s="122">
        <v>229643</v>
      </c>
      <c r="T15" s="122">
        <v>238537</v>
      </c>
      <c r="U15" s="122">
        <v>250382</v>
      </c>
      <c r="V15" s="122">
        <v>262785</v>
      </c>
      <c r="W15" s="123">
        <v>209891</v>
      </c>
    </row>
    <row r="16" spans="1:23" x14ac:dyDescent="0.25">
      <c r="A16" s="149"/>
      <c r="B16" s="86"/>
      <c r="C16" s="116" t="s">
        <v>24</v>
      </c>
      <c r="D16" s="111">
        <v>0.79055563681395757</v>
      </c>
      <c r="E16" s="111">
        <v>0.93585084659989237</v>
      </c>
      <c r="F16" s="111">
        <v>1.0913357923322948</v>
      </c>
      <c r="G16" s="111">
        <v>1.2764454972435864</v>
      </c>
      <c r="H16" s="111">
        <v>0.73882521648633748</v>
      </c>
      <c r="I16" s="111">
        <v>0.6850949526670137</v>
      </c>
      <c r="J16" s="112">
        <v>0.7714540063219979</v>
      </c>
      <c r="N16" s="149"/>
      <c r="O16" s="86"/>
      <c r="P16" s="116" t="s">
        <v>24</v>
      </c>
      <c r="Q16" s="122">
        <v>8007.5454030375122</v>
      </c>
      <c r="R16" s="122">
        <v>8575.366578670697</v>
      </c>
      <c r="S16" s="122">
        <v>13165.575882767687</v>
      </c>
      <c r="T16" s="122">
        <v>14196.907228060152</v>
      </c>
      <c r="U16" s="122">
        <v>7793.236275942616</v>
      </c>
      <c r="V16" s="122">
        <v>8203.053343238711</v>
      </c>
      <c r="W16" s="123">
        <v>7420.9377851609352</v>
      </c>
    </row>
    <row r="17" spans="1:23" x14ac:dyDescent="0.25">
      <c r="A17" s="149"/>
      <c r="B17" s="86" t="s">
        <v>63</v>
      </c>
      <c r="C17" s="116" t="s">
        <v>6</v>
      </c>
      <c r="D17" s="111">
        <v>33.468759374624064</v>
      </c>
      <c r="E17" s="111">
        <v>33.9043306227762</v>
      </c>
      <c r="F17" s="111">
        <v>29.627106896023143</v>
      </c>
      <c r="G17" s="111">
        <v>29.159583714214278</v>
      </c>
      <c r="H17" s="111">
        <v>30.513920660392031</v>
      </c>
      <c r="I17" s="111">
        <v>30.524947779206972</v>
      </c>
      <c r="J17" s="112">
        <v>24.898231518355523</v>
      </c>
      <c r="N17" s="149"/>
      <c r="O17" s="86" t="s">
        <v>63</v>
      </c>
      <c r="P17" s="116" t="s">
        <v>6</v>
      </c>
      <c r="Q17" s="122">
        <v>219787</v>
      </c>
      <c r="R17" s="122">
        <v>225357</v>
      </c>
      <c r="S17" s="122">
        <v>222267</v>
      </c>
      <c r="T17" s="122">
        <v>220424</v>
      </c>
      <c r="U17" s="122">
        <v>241305</v>
      </c>
      <c r="V17" s="122">
        <v>251789</v>
      </c>
      <c r="W17" s="123">
        <v>214196</v>
      </c>
    </row>
    <row r="18" spans="1:23" x14ac:dyDescent="0.25">
      <c r="A18" s="149"/>
      <c r="B18" s="86"/>
      <c r="C18" s="116" t="s">
        <v>24</v>
      </c>
      <c r="D18" s="111">
        <v>0.77696108812595932</v>
      </c>
      <c r="E18" s="111">
        <v>0.83679662931013477</v>
      </c>
      <c r="F18" s="111">
        <v>1.4175831036703062</v>
      </c>
      <c r="G18" s="111">
        <v>0.90993573704033792</v>
      </c>
      <c r="H18" s="111">
        <v>0.65191874686660933</v>
      </c>
      <c r="I18" s="111">
        <v>0.71353681373636335</v>
      </c>
      <c r="J18" s="112">
        <v>0.74331194171643655</v>
      </c>
      <c r="N18" s="149"/>
      <c r="O18" s="86"/>
      <c r="P18" s="116" t="s">
        <v>24</v>
      </c>
      <c r="Q18" s="122">
        <v>7425.6711817482401</v>
      </c>
      <c r="R18" s="122">
        <v>7802.7476657306916</v>
      </c>
      <c r="S18" s="122">
        <v>10512.388129724521</v>
      </c>
      <c r="T18" s="122">
        <v>9340.3390198332527</v>
      </c>
      <c r="U18" s="122">
        <v>7132.1295006336659</v>
      </c>
      <c r="V18" s="122">
        <v>7854.1245434062457</v>
      </c>
      <c r="W18" s="123">
        <v>8116.4644847569007</v>
      </c>
    </row>
    <row r="19" spans="1:23" x14ac:dyDescent="0.25">
      <c r="A19" s="149"/>
      <c r="B19" s="86" t="s">
        <v>64</v>
      </c>
      <c r="C19" s="116" t="s">
        <v>6</v>
      </c>
      <c r="D19" s="111">
        <v>29.994462134847016</v>
      </c>
      <c r="E19" s="111">
        <v>30.068469754236315</v>
      </c>
      <c r="F19" s="111">
        <v>28.456451055899812</v>
      </c>
      <c r="G19" s="111">
        <v>25.967855864224411</v>
      </c>
      <c r="H19" s="111">
        <v>28.059170083137943</v>
      </c>
      <c r="I19" s="111">
        <v>29.018216346694579</v>
      </c>
      <c r="J19" s="112">
        <v>21.122442595257461</v>
      </c>
      <c r="N19" s="149"/>
      <c r="O19" s="86" t="s">
        <v>64</v>
      </c>
      <c r="P19" s="116" t="s">
        <v>6</v>
      </c>
      <c r="Q19" s="122">
        <v>220983</v>
      </c>
      <c r="R19" s="122">
        <v>217423</v>
      </c>
      <c r="S19" s="122">
        <v>218362</v>
      </c>
      <c r="T19" s="122">
        <v>214696</v>
      </c>
      <c r="U19" s="122">
        <v>245566</v>
      </c>
      <c r="V19" s="122">
        <v>268321</v>
      </c>
      <c r="W19" s="123">
        <v>172176</v>
      </c>
    </row>
    <row r="20" spans="1:23" x14ac:dyDescent="0.25">
      <c r="A20" s="149"/>
      <c r="B20" s="86"/>
      <c r="C20" s="116" t="s">
        <v>24</v>
      </c>
      <c r="D20" s="111">
        <v>0.78038429614862437</v>
      </c>
      <c r="E20" s="111">
        <v>0.85979177607053558</v>
      </c>
      <c r="F20" s="111">
        <v>1.1188068785849472</v>
      </c>
      <c r="G20" s="111">
        <v>0.91095824596650354</v>
      </c>
      <c r="H20" s="111">
        <v>0.69102302243641101</v>
      </c>
      <c r="I20" s="111">
        <v>0.71202966103559706</v>
      </c>
      <c r="J20" s="112">
        <v>1.6352067082684465</v>
      </c>
      <c r="N20" s="149"/>
      <c r="O20" s="86"/>
      <c r="P20" s="116" t="s">
        <v>24</v>
      </c>
      <c r="Q20" s="122">
        <v>8012.8312309469165</v>
      </c>
      <c r="R20" s="122">
        <v>8742.7427466179251</v>
      </c>
      <c r="S20" s="122">
        <v>12199.970404441588</v>
      </c>
      <c r="T20" s="122">
        <v>10786.787707366475</v>
      </c>
      <c r="U20" s="122">
        <v>7843.885471201228</v>
      </c>
      <c r="V20" s="122">
        <v>9663.8331299155761</v>
      </c>
      <c r="W20" s="123">
        <v>7321.9089834846673</v>
      </c>
    </row>
    <row r="21" spans="1:23" x14ac:dyDescent="0.25">
      <c r="A21" s="149"/>
      <c r="B21" s="86" t="s">
        <v>65</v>
      </c>
      <c r="C21" s="116" t="s">
        <v>6</v>
      </c>
      <c r="D21" s="111">
        <v>28.943030212557314</v>
      </c>
      <c r="E21" s="111">
        <v>27.80444673867073</v>
      </c>
      <c r="F21" s="111">
        <v>28.10624628387902</v>
      </c>
      <c r="G21" s="111">
        <v>22.068165712447438</v>
      </c>
      <c r="H21" s="111">
        <v>25.83396903796454</v>
      </c>
      <c r="I21" s="111">
        <v>25.714941879697189</v>
      </c>
      <c r="J21" s="112">
        <v>20.267469485171766</v>
      </c>
      <c r="N21" s="149"/>
      <c r="O21" s="86" t="s">
        <v>65</v>
      </c>
      <c r="P21" s="116" t="s">
        <v>6</v>
      </c>
      <c r="Q21" s="122">
        <v>224905</v>
      </c>
      <c r="R21" s="122">
        <v>217609</v>
      </c>
      <c r="S21" s="122">
        <v>228318</v>
      </c>
      <c r="T21" s="122">
        <v>192763</v>
      </c>
      <c r="U21" s="122">
        <v>234009</v>
      </c>
      <c r="V21" s="122">
        <v>244096</v>
      </c>
      <c r="W21" s="123">
        <v>184527</v>
      </c>
    </row>
    <row r="22" spans="1:23" x14ac:dyDescent="0.25">
      <c r="A22" s="149"/>
      <c r="B22" s="86"/>
      <c r="C22" s="116" t="s">
        <v>24</v>
      </c>
      <c r="D22" s="111">
        <v>0.78301574553736497</v>
      </c>
      <c r="E22" s="111">
        <v>0.85642136436576921</v>
      </c>
      <c r="F22" s="111">
        <v>1.3706851645244786</v>
      </c>
      <c r="G22" s="111">
        <v>0.85076063845013516</v>
      </c>
      <c r="H22" s="111">
        <v>0.59237622752647601</v>
      </c>
      <c r="I22" s="111">
        <v>0.8292374970264379</v>
      </c>
      <c r="J22" s="112">
        <v>0.59917801542545934</v>
      </c>
      <c r="N22" s="149"/>
      <c r="O22" s="86"/>
      <c r="P22" s="116" t="s">
        <v>24</v>
      </c>
      <c r="Q22" s="122">
        <v>8346.9195491985593</v>
      </c>
      <c r="R22" s="122">
        <v>8786.291114761576</v>
      </c>
      <c r="S22" s="122">
        <v>16507.371135181416</v>
      </c>
      <c r="T22" s="122">
        <v>7419.9312822439606</v>
      </c>
      <c r="U22" s="122">
        <v>6720.2940614499812</v>
      </c>
      <c r="V22" s="122">
        <v>8058.3863213934355</v>
      </c>
      <c r="W22" s="123">
        <v>6412.8318895999537</v>
      </c>
    </row>
    <row r="23" spans="1:23" x14ac:dyDescent="0.25">
      <c r="A23" s="149"/>
      <c r="B23" s="86" t="s">
        <v>66</v>
      </c>
      <c r="C23" s="116" t="s">
        <v>6</v>
      </c>
      <c r="D23" s="111">
        <v>26.857649513301642</v>
      </c>
      <c r="E23" s="111">
        <v>26.648232480592281</v>
      </c>
      <c r="F23" s="111">
        <v>25.54834348182774</v>
      </c>
      <c r="G23" s="111">
        <v>22.064904960593417</v>
      </c>
      <c r="H23" s="111">
        <v>25.134744978077762</v>
      </c>
      <c r="I23" s="111">
        <v>24.009613541833925</v>
      </c>
      <c r="J23" s="112">
        <v>18.152413188376471</v>
      </c>
      <c r="N23" s="149"/>
      <c r="O23" s="86" t="s">
        <v>66</v>
      </c>
      <c r="P23" s="116" t="s">
        <v>6</v>
      </c>
      <c r="Q23" s="122">
        <v>210221</v>
      </c>
      <c r="R23" s="122">
        <v>208261</v>
      </c>
      <c r="S23" s="122">
        <v>212389</v>
      </c>
      <c r="T23" s="122">
        <v>190376</v>
      </c>
      <c r="U23" s="122">
        <v>234009</v>
      </c>
      <c r="V23" s="122">
        <v>231766</v>
      </c>
      <c r="W23" s="123">
        <v>177621</v>
      </c>
    </row>
    <row r="24" spans="1:23" x14ac:dyDescent="0.25">
      <c r="A24" s="149"/>
      <c r="B24" s="86"/>
      <c r="C24" s="116" t="s">
        <v>24</v>
      </c>
      <c r="D24" s="111">
        <v>0.86265881115180887</v>
      </c>
      <c r="E24" s="111">
        <v>1.0333913174812148</v>
      </c>
      <c r="F24" s="111">
        <v>1.372337036268839</v>
      </c>
      <c r="G24" s="111">
        <v>0.7858734672018286</v>
      </c>
      <c r="H24" s="111">
        <v>0.66511359776661905</v>
      </c>
      <c r="I24" s="111">
        <v>0.68282341918252487</v>
      </c>
      <c r="J24" s="112">
        <v>0.62309749349621724</v>
      </c>
      <c r="N24" s="149"/>
      <c r="O24" s="86"/>
      <c r="P24" s="116" t="s">
        <v>24</v>
      </c>
      <c r="Q24" s="122">
        <v>9149.2042292495626</v>
      </c>
      <c r="R24" s="122">
        <v>11220.065512399166</v>
      </c>
      <c r="S24" s="122">
        <v>14892.625763884245</v>
      </c>
      <c r="T24" s="122">
        <v>8958.3596030828794</v>
      </c>
      <c r="U24" s="122">
        <v>7522.1452411603832</v>
      </c>
      <c r="V24" s="122">
        <v>8052.3452235907953</v>
      </c>
      <c r="W24" s="123">
        <v>6921.2139211675549</v>
      </c>
    </row>
    <row r="25" spans="1:23" x14ac:dyDescent="0.25">
      <c r="A25" s="149"/>
      <c r="B25" s="86" t="s">
        <v>67</v>
      </c>
      <c r="C25" s="116" t="s">
        <v>6</v>
      </c>
      <c r="D25" s="111">
        <v>22.82575680203308</v>
      </c>
      <c r="E25" s="111">
        <v>22.095397391541223</v>
      </c>
      <c r="F25" s="111">
        <v>22.552545773764734</v>
      </c>
      <c r="G25" s="111">
        <v>20.094113911850418</v>
      </c>
      <c r="H25" s="111">
        <v>24.18696793826112</v>
      </c>
      <c r="I25" s="111">
        <v>21.019202034888337</v>
      </c>
      <c r="J25" s="112">
        <v>13.653653552897124</v>
      </c>
      <c r="N25" s="149"/>
      <c r="O25" s="86" t="s">
        <v>67</v>
      </c>
      <c r="P25" s="116" t="s">
        <v>6</v>
      </c>
      <c r="Q25" s="122">
        <v>172090</v>
      </c>
      <c r="R25" s="122">
        <v>173581</v>
      </c>
      <c r="S25" s="122">
        <v>179834</v>
      </c>
      <c r="T25" s="122">
        <v>177212</v>
      </c>
      <c r="U25" s="122">
        <v>211583</v>
      </c>
      <c r="V25" s="122">
        <v>198490</v>
      </c>
      <c r="W25" s="123">
        <v>135647</v>
      </c>
    </row>
    <row r="26" spans="1:23" x14ac:dyDescent="0.25">
      <c r="A26" s="149"/>
      <c r="B26" s="115"/>
      <c r="C26" s="116" t="s">
        <v>24</v>
      </c>
      <c r="D26" s="111">
        <v>0.85599768373699658</v>
      </c>
      <c r="E26" s="111">
        <v>0.89819810471509431</v>
      </c>
      <c r="F26" s="111">
        <v>1.0777325859602143</v>
      </c>
      <c r="G26" s="111">
        <v>1.2907323240554369</v>
      </c>
      <c r="H26" s="111">
        <v>0.62203337701282302</v>
      </c>
      <c r="I26" s="111">
        <v>0.94807232504568828</v>
      </c>
      <c r="J26" s="112">
        <v>0.55285728845651472</v>
      </c>
      <c r="N26" s="149"/>
      <c r="O26" s="115"/>
      <c r="P26" s="116" t="s">
        <v>24</v>
      </c>
      <c r="Q26" s="122">
        <v>8177.1153873917037</v>
      </c>
      <c r="R26" s="122">
        <v>9020.134196736175</v>
      </c>
      <c r="S26" s="122">
        <v>10802.144541715021</v>
      </c>
      <c r="T26" s="122">
        <v>14303.636788702954</v>
      </c>
      <c r="U26" s="122">
        <v>6965.2194536763809</v>
      </c>
      <c r="V26" s="122">
        <v>8124.3866697833646</v>
      </c>
      <c r="W26" s="123">
        <v>5959.5152828340642</v>
      </c>
    </row>
    <row r="27" spans="1:23" x14ac:dyDescent="0.25">
      <c r="A27" s="110"/>
      <c r="B27" s="45" t="s">
        <v>68</v>
      </c>
      <c r="C27" s="116" t="s">
        <v>6</v>
      </c>
      <c r="D27" s="111">
        <v>20.067162983339866</v>
      </c>
      <c r="E27" s="111">
        <v>21.070347474441974</v>
      </c>
      <c r="F27" s="111">
        <v>18.513736863442169</v>
      </c>
      <c r="G27" s="111">
        <v>17.036728319656621</v>
      </c>
      <c r="H27" s="111">
        <v>21.070876189225825</v>
      </c>
      <c r="I27" s="111">
        <v>18.862497464494613</v>
      </c>
      <c r="J27" s="112">
        <v>10.743597137808095</v>
      </c>
      <c r="N27" s="110"/>
      <c r="O27" s="45" t="s">
        <v>68</v>
      </c>
      <c r="P27" s="116" t="s">
        <v>6</v>
      </c>
      <c r="Q27" s="122">
        <v>149033</v>
      </c>
      <c r="R27" s="122">
        <v>161626</v>
      </c>
      <c r="S27" s="122">
        <v>148420</v>
      </c>
      <c r="T27" s="122">
        <v>142256</v>
      </c>
      <c r="U27" s="122">
        <v>182962</v>
      </c>
      <c r="V27" s="122">
        <v>170175</v>
      </c>
      <c r="W27" s="123">
        <v>107669</v>
      </c>
    </row>
    <row r="28" spans="1:23" x14ac:dyDescent="0.25">
      <c r="A28" s="108"/>
      <c r="B28" s="45"/>
      <c r="C28" s="116" t="s">
        <v>24</v>
      </c>
      <c r="D28" s="111">
        <v>0.84312364792688133</v>
      </c>
      <c r="E28" s="111">
        <v>1.3845231286490993</v>
      </c>
      <c r="F28" s="111">
        <v>0.95572313629360506</v>
      </c>
      <c r="G28" s="111">
        <v>1.7613596856727223</v>
      </c>
      <c r="H28" s="111">
        <v>0.85804459211111306</v>
      </c>
      <c r="I28" s="111">
        <v>0.87316476618899708</v>
      </c>
      <c r="J28" s="112">
        <v>0.55159961847759076</v>
      </c>
      <c r="N28" s="108"/>
      <c r="O28" s="45"/>
      <c r="P28" s="116" t="s">
        <v>24</v>
      </c>
      <c r="Q28" s="122">
        <v>8916.9152112281299</v>
      </c>
      <c r="R28" s="122">
        <v>13325.141796071577</v>
      </c>
      <c r="S28" s="122">
        <v>11567.143207935227</v>
      </c>
      <c r="T28" s="122">
        <v>16770.258952894423</v>
      </c>
      <c r="U28" s="122">
        <v>11615.883408696696</v>
      </c>
      <c r="V28" s="122">
        <v>10314.461556840917</v>
      </c>
      <c r="W28" s="123">
        <v>5935.3808928330955</v>
      </c>
    </row>
    <row r="29" spans="1:23" x14ac:dyDescent="0.25">
      <c r="A29" s="109"/>
      <c r="B29" s="45" t="s">
        <v>20</v>
      </c>
      <c r="C29" s="116" t="s">
        <v>6</v>
      </c>
      <c r="D29" s="111">
        <f>+'69'!D13</f>
        <v>32.580406106417669</v>
      </c>
      <c r="E29" s="111">
        <f>+'69'!E13</f>
        <v>32.246363587784018</v>
      </c>
      <c r="F29" s="111">
        <f>+'69'!F13</f>
        <v>31.16651607204756</v>
      </c>
      <c r="G29" s="111">
        <f>+'69'!G13</f>
        <v>28.127284786429446</v>
      </c>
      <c r="H29" s="111">
        <f>+'69'!H13</f>
        <v>30.614526398230595</v>
      </c>
      <c r="I29" s="111">
        <f>+'69'!I13</f>
        <v>29.995853568241937</v>
      </c>
      <c r="J29" s="112">
        <f>+'69'!J13</f>
        <v>23.519748389001126</v>
      </c>
      <c r="N29" s="109"/>
      <c r="O29" s="45" t="s">
        <v>20</v>
      </c>
      <c r="P29" s="116" t="s">
        <v>6</v>
      </c>
      <c r="Q29" s="122">
        <f>+'69'!Q13</f>
        <v>2143245</v>
      </c>
      <c r="R29" s="122">
        <f>+'69'!R13</f>
        <v>2093936</v>
      </c>
      <c r="S29" s="122">
        <f>+'69'!S13</f>
        <v>2148897</v>
      </c>
      <c r="T29" s="122">
        <f>+'69'!T13</f>
        <v>2047036</v>
      </c>
      <c r="U29" s="122">
        <f>+'69'!U13</f>
        <v>2310189</v>
      </c>
      <c r="V29" s="122">
        <f>+'69'!V13</f>
        <v>2362669</v>
      </c>
      <c r="W29" s="123">
        <f>+'69'!W13</f>
        <v>1802379</v>
      </c>
    </row>
    <row r="30" spans="1:23" x14ac:dyDescent="0.25">
      <c r="A30" s="109"/>
      <c r="B30" s="117"/>
      <c r="C30" s="116" t="s">
        <v>24</v>
      </c>
      <c r="D30" s="111">
        <f>+'69'!D14</f>
        <v>0.31546614105728932</v>
      </c>
      <c r="E30" s="111">
        <f>+'69'!E14</f>
        <v>0.39490354664384575</v>
      </c>
      <c r="F30" s="111">
        <f>+'69'!F14</f>
        <v>0.47807108423779598</v>
      </c>
      <c r="G30" s="111">
        <f>+'69'!G14</f>
        <v>0.49290705715680139</v>
      </c>
      <c r="H30" s="111">
        <f>+'69'!H14</f>
        <v>0.28051065087287147</v>
      </c>
      <c r="I30" s="111">
        <f>+'69'!I14</f>
        <v>0.34958003118585396</v>
      </c>
      <c r="J30" s="112">
        <f>+'69'!J14</f>
        <v>0.33811896600139812</v>
      </c>
      <c r="N30" s="109"/>
      <c r="O30" s="117"/>
      <c r="P30" s="116" t="s">
        <v>24</v>
      </c>
      <c r="Q30" s="122">
        <f>+'69'!Q14</f>
        <v>26465.289928756985</v>
      </c>
      <c r="R30" s="122">
        <f>+'69'!R14</f>
        <v>33839.642213065366</v>
      </c>
      <c r="S30" s="122">
        <f>+'69'!S14</f>
        <v>65470.042648726339</v>
      </c>
      <c r="T30" s="122">
        <f>+'69'!T14</f>
        <v>56487.935103184536</v>
      </c>
      <c r="U30" s="122">
        <f>+'69'!U14</f>
        <v>27879.120174925501</v>
      </c>
      <c r="V30" s="122">
        <f>+'69'!V14</f>
        <v>32535.182286368334</v>
      </c>
      <c r="W30" s="123">
        <f>+'69'!W14</f>
        <v>25547.06871744222</v>
      </c>
    </row>
    <row r="31" spans="1:23" x14ac:dyDescent="0.25">
      <c r="A31" s="118"/>
      <c r="B31" s="119"/>
      <c r="C31" s="119"/>
      <c r="D31" s="120"/>
      <c r="E31" s="120"/>
      <c r="F31" s="120"/>
      <c r="G31" s="120"/>
      <c r="H31" s="120"/>
      <c r="I31" s="120"/>
      <c r="J31" s="121"/>
      <c r="N31" s="118"/>
      <c r="O31" s="119"/>
      <c r="P31" s="119"/>
      <c r="Q31" s="120"/>
      <c r="R31" s="120"/>
      <c r="S31" s="120"/>
      <c r="T31" s="120"/>
      <c r="U31" s="120"/>
      <c r="V31" s="120"/>
      <c r="W31" s="121"/>
    </row>
    <row r="32" spans="1:23" x14ac:dyDescent="0.25">
      <c r="A32" s="6" t="s">
        <v>8</v>
      </c>
      <c r="B32" s="6"/>
      <c r="C32" s="6"/>
      <c r="D32" s="6"/>
      <c r="E32" s="6"/>
      <c r="F32" s="6"/>
      <c r="G32" s="6"/>
      <c r="H32" s="6"/>
      <c r="I32" s="6"/>
      <c r="N32" s="6" t="s">
        <v>8</v>
      </c>
      <c r="O32" s="6"/>
      <c r="P32" s="6"/>
      <c r="Q32" s="6"/>
      <c r="R32" s="6"/>
      <c r="S32" s="6"/>
      <c r="T32" s="6"/>
      <c r="U32" s="6"/>
      <c r="V32" s="6"/>
    </row>
    <row r="33" spans="1:23" ht="54.75" customHeight="1" x14ac:dyDescent="0.25">
      <c r="A33" s="172" t="s">
        <v>15</v>
      </c>
      <c r="B33" s="172"/>
      <c r="C33" s="172"/>
      <c r="D33" s="172"/>
      <c r="E33" s="172"/>
      <c r="F33" s="172"/>
      <c r="G33" s="172"/>
      <c r="H33" s="172"/>
      <c r="I33" s="172"/>
      <c r="J33" s="172"/>
      <c r="K33" s="6"/>
      <c r="L33" s="6"/>
      <c r="M33" s="6"/>
      <c r="N33" s="172" t="s">
        <v>15</v>
      </c>
      <c r="O33" s="172"/>
      <c r="P33" s="172"/>
      <c r="Q33" s="172"/>
      <c r="R33" s="172"/>
      <c r="S33" s="172"/>
      <c r="T33" s="172"/>
      <c r="U33" s="172"/>
      <c r="V33" s="172"/>
      <c r="W33" s="172"/>
    </row>
    <row r="34" spans="1:23" ht="64.5" customHeight="1" x14ac:dyDescent="0.25">
      <c r="A34" s="172" t="s">
        <v>16</v>
      </c>
      <c r="B34" s="172"/>
      <c r="C34" s="172"/>
      <c r="D34" s="172"/>
      <c r="E34" s="172"/>
      <c r="F34" s="172"/>
      <c r="G34" s="172"/>
      <c r="H34" s="172"/>
      <c r="I34" s="172"/>
      <c r="J34" s="172"/>
      <c r="K34" s="6"/>
      <c r="L34" s="6"/>
      <c r="M34" s="6"/>
      <c r="N34" s="172" t="s">
        <v>16</v>
      </c>
      <c r="O34" s="172"/>
      <c r="P34" s="172"/>
      <c r="Q34" s="172"/>
      <c r="R34" s="172"/>
      <c r="S34" s="172"/>
      <c r="T34" s="172"/>
      <c r="U34" s="172"/>
      <c r="V34" s="172"/>
      <c r="W34" s="172"/>
    </row>
    <row r="35" spans="1:23" ht="27.75" customHeight="1" x14ac:dyDescent="0.25">
      <c r="A35" s="172" t="s">
        <v>419</v>
      </c>
      <c r="B35" s="172"/>
      <c r="C35" s="172"/>
      <c r="D35" s="172"/>
      <c r="E35" s="172"/>
      <c r="F35" s="172"/>
      <c r="G35" s="172"/>
      <c r="H35" s="172"/>
      <c r="I35" s="172"/>
      <c r="J35" s="172"/>
      <c r="N35" s="172" t="s">
        <v>419</v>
      </c>
      <c r="O35" s="172"/>
      <c r="P35" s="172"/>
      <c r="Q35" s="172"/>
      <c r="R35" s="172"/>
      <c r="S35" s="172"/>
      <c r="T35" s="172"/>
      <c r="U35" s="172"/>
      <c r="V35" s="172"/>
      <c r="W35" s="172"/>
    </row>
    <row r="36" spans="1:23" x14ac:dyDescent="0.25">
      <c r="A36" s="172" t="s">
        <v>250</v>
      </c>
      <c r="B36" s="172"/>
      <c r="C36" s="172"/>
      <c r="D36" s="172"/>
      <c r="E36" s="172"/>
      <c r="F36" s="172"/>
      <c r="G36" s="172"/>
      <c r="H36" s="172"/>
      <c r="I36" s="172"/>
      <c r="K36" s="6"/>
      <c r="L36" s="6"/>
      <c r="M36" s="6"/>
      <c r="N36" s="172" t="s">
        <v>250</v>
      </c>
      <c r="O36" s="172"/>
      <c r="P36" s="172"/>
      <c r="Q36" s="172"/>
      <c r="R36" s="172"/>
      <c r="S36" s="172"/>
      <c r="T36" s="172"/>
      <c r="U36" s="172"/>
      <c r="V36" s="172"/>
    </row>
    <row r="37" spans="1:23" x14ac:dyDescent="0.25">
      <c r="A37" s="172" t="s">
        <v>11</v>
      </c>
      <c r="B37" s="172"/>
      <c r="C37" s="172"/>
      <c r="D37" s="172"/>
      <c r="E37" s="172"/>
      <c r="F37" s="172"/>
      <c r="G37" s="172"/>
      <c r="H37" s="172"/>
      <c r="I37" s="172"/>
      <c r="J37" s="172"/>
      <c r="N37" s="172" t="s">
        <v>11</v>
      </c>
      <c r="O37" s="172"/>
      <c r="P37" s="172"/>
      <c r="Q37" s="172"/>
      <c r="R37" s="172"/>
      <c r="S37" s="172"/>
      <c r="T37" s="172"/>
      <c r="U37" s="172"/>
      <c r="V37" s="172"/>
      <c r="W37" s="172"/>
    </row>
    <row r="42" spans="1:23" x14ac:dyDescent="0.25">
      <c r="I42" s="86"/>
    </row>
    <row r="43" spans="1:23" x14ac:dyDescent="0.25">
      <c r="I43" s="86"/>
    </row>
    <row r="44" spans="1:23" x14ac:dyDescent="0.25">
      <c r="I44" s="86"/>
    </row>
    <row r="45" spans="1:23" x14ac:dyDescent="0.25">
      <c r="I45" s="86"/>
    </row>
    <row r="46" spans="1:23" x14ac:dyDescent="0.25">
      <c r="I46" s="86"/>
    </row>
    <row r="47" spans="1:23" x14ac:dyDescent="0.25">
      <c r="I47" s="86"/>
    </row>
    <row r="48" spans="1:23" x14ac:dyDescent="0.25">
      <c r="I48" s="86"/>
    </row>
    <row r="49" spans="9:9" x14ac:dyDescent="0.25">
      <c r="I49" s="86"/>
    </row>
    <row r="50" spans="9:9" x14ac:dyDescent="0.25">
      <c r="I50" s="86"/>
    </row>
    <row r="51" spans="9:9" x14ac:dyDescent="0.25">
      <c r="I51" s="86"/>
    </row>
    <row r="52" spans="9:9" x14ac:dyDescent="0.25">
      <c r="I52" s="86"/>
    </row>
    <row r="53" spans="9:9" x14ac:dyDescent="0.25">
      <c r="I53" s="86"/>
    </row>
    <row r="54" spans="9:9" x14ac:dyDescent="0.25">
      <c r="I54" s="86"/>
    </row>
    <row r="55" spans="9:9" x14ac:dyDescent="0.25">
      <c r="I55" s="86"/>
    </row>
    <row r="56" spans="9:9" x14ac:dyDescent="0.25">
      <c r="I56" s="88"/>
    </row>
    <row r="57" spans="9:9" x14ac:dyDescent="0.25">
      <c r="I57" s="88"/>
    </row>
    <row r="58" spans="9:9" x14ac:dyDescent="0.25">
      <c r="I58" s="88"/>
    </row>
    <row r="59" spans="9:9" x14ac:dyDescent="0.25">
      <c r="I59" s="88"/>
    </row>
    <row r="60" spans="9:9" x14ac:dyDescent="0.25">
      <c r="I60" s="88"/>
    </row>
    <row r="61" spans="9:9" x14ac:dyDescent="0.25">
      <c r="I61" s="88"/>
    </row>
    <row r="62" spans="9:9" x14ac:dyDescent="0.25">
      <c r="I62" s="37"/>
    </row>
  </sheetData>
  <mergeCells count="14">
    <mergeCell ref="A34:J34"/>
    <mergeCell ref="N34:W34"/>
    <mergeCell ref="A35:J35"/>
    <mergeCell ref="N35:W35"/>
    <mergeCell ref="A37:J37"/>
    <mergeCell ref="N37:W37"/>
    <mergeCell ref="A36:I36"/>
    <mergeCell ref="N36:V36"/>
    <mergeCell ref="A3:J3"/>
    <mergeCell ref="N3:W3"/>
    <mergeCell ref="A4:J4"/>
    <mergeCell ref="N4:W4"/>
    <mergeCell ref="A33:J33"/>
    <mergeCell ref="N33:W33"/>
  </mergeCells>
  <hyperlinks>
    <hyperlink ref="A1" location="Indice!A1" display="Indice" xr:uid="{42080444-62C7-4A93-A6EB-2BFBB4AD76DC}"/>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CD230-BEF7-4DA5-AEBE-ECCEC24CE331}">
  <dimension ref="A1:W27"/>
  <sheetViews>
    <sheetView topLeftCell="A15" workbookViewId="0">
      <selection activeCell="A27" sqref="A27"/>
    </sheetView>
  </sheetViews>
  <sheetFormatPr baseColWidth="10" defaultRowHeight="15" x14ac:dyDescent="0.25"/>
  <cols>
    <col min="3" max="3" width="17.140625" customWidth="1"/>
  </cols>
  <sheetData>
    <row r="1" spans="1:23" x14ac:dyDescent="0.25">
      <c r="A1" s="166" t="s">
        <v>278</v>
      </c>
    </row>
    <row r="3" spans="1:23" x14ac:dyDescent="0.25">
      <c r="A3" s="176" t="s">
        <v>420</v>
      </c>
      <c r="B3" s="176"/>
      <c r="C3" s="176"/>
      <c r="D3" s="176"/>
      <c r="E3" s="176"/>
      <c r="F3" s="176"/>
      <c r="G3" s="176"/>
      <c r="H3" s="176"/>
      <c r="I3" s="176"/>
      <c r="J3" s="176"/>
      <c r="N3" s="176" t="s">
        <v>420</v>
      </c>
      <c r="O3" s="176"/>
      <c r="P3" s="176"/>
      <c r="Q3" s="176"/>
      <c r="R3" s="176"/>
      <c r="S3" s="176"/>
      <c r="T3" s="176"/>
      <c r="U3" s="176"/>
      <c r="V3" s="176"/>
      <c r="W3" s="176"/>
    </row>
    <row r="4" spans="1:23" x14ac:dyDescent="0.25">
      <c r="A4" s="177" t="s">
        <v>256</v>
      </c>
      <c r="B4" s="177"/>
      <c r="C4" s="177"/>
      <c r="D4" s="177"/>
      <c r="E4" s="177"/>
      <c r="F4" s="177"/>
      <c r="G4" s="177"/>
      <c r="H4" s="177"/>
      <c r="I4" s="177"/>
      <c r="J4" s="177"/>
      <c r="N4" s="177" t="s">
        <v>271</v>
      </c>
      <c r="O4" s="177"/>
      <c r="P4" s="177"/>
      <c r="Q4" s="177"/>
      <c r="R4" s="177"/>
      <c r="S4" s="177"/>
      <c r="T4" s="177"/>
      <c r="U4" s="177"/>
      <c r="V4" s="177"/>
      <c r="W4" s="177"/>
    </row>
    <row r="6" spans="1:23" x14ac:dyDescent="0.25">
      <c r="A6" s="101"/>
      <c r="B6" s="102"/>
      <c r="C6" s="102"/>
      <c r="D6" s="102"/>
      <c r="E6" s="102"/>
      <c r="F6" s="103"/>
      <c r="G6" s="103"/>
      <c r="H6" s="103"/>
      <c r="I6" s="103"/>
      <c r="J6" s="103"/>
      <c r="N6" s="101"/>
      <c r="O6" s="102"/>
      <c r="P6" s="102"/>
      <c r="Q6" s="102"/>
      <c r="R6" s="102"/>
      <c r="S6" s="103"/>
      <c r="T6" s="103"/>
      <c r="U6" s="103"/>
      <c r="V6" s="103"/>
      <c r="W6" s="103"/>
    </row>
    <row r="7" spans="1:23" x14ac:dyDescent="0.25">
      <c r="A7" s="104"/>
      <c r="B7" s="105"/>
      <c r="C7" s="106"/>
      <c r="D7" s="113">
        <v>2006</v>
      </c>
      <c r="E7" s="113">
        <v>2009</v>
      </c>
      <c r="F7" s="113">
        <v>2011</v>
      </c>
      <c r="G7" s="113">
        <v>2013</v>
      </c>
      <c r="H7" s="113">
        <v>2015</v>
      </c>
      <c r="I7" s="113">
        <v>2017</v>
      </c>
      <c r="J7" s="114">
        <v>2020</v>
      </c>
      <c r="N7" s="104"/>
      <c r="O7" s="105"/>
      <c r="P7" s="106"/>
      <c r="Q7" s="113">
        <v>2006</v>
      </c>
      <c r="R7" s="113">
        <v>2009</v>
      </c>
      <c r="S7" s="113">
        <v>2011</v>
      </c>
      <c r="T7" s="113">
        <v>2013</v>
      </c>
      <c r="U7" s="113">
        <v>2015</v>
      </c>
      <c r="V7" s="113">
        <v>2017</v>
      </c>
      <c r="W7" s="114">
        <v>2020</v>
      </c>
    </row>
    <row r="8" spans="1:23" x14ac:dyDescent="0.25">
      <c r="A8" s="104"/>
      <c r="B8" s="105"/>
      <c r="C8" s="115"/>
      <c r="D8" s="37"/>
      <c r="E8" s="37"/>
      <c r="F8" s="37"/>
      <c r="G8" s="37"/>
      <c r="H8" s="37"/>
      <c r="I8" s="37"/>
      <c r="J8" s="107"/>
      <c r="N8" s="104"/>
      <c r="O8" s="105"/>
      <c r="P8" s="115"/>
      <c r="Q8" s="37"/>
      <c r="R8" s="37"/>
      <c r="S8" s="37"/>
      <c r="T8" s="37"/>
      <c r="U8" s="37"/>
      <c r="V8" s="37"/>
      <c r="W8" s="107"/>
    </row>
    <row r="9" spans="1:23" x14ac:dyDescent="0.25">
      <c r="A9" s="110"/>
      <c r="B9" s="45" t="s">
        <v>19</v>
      </c>
      <c r="C9" s="151" t="s">
        <v>6</v>
      </c>
      <c r="D9" s="122">
        <v>280764.75642196584</v>
      </c>
      <c r="E9" s="122">
        <v>352534.1070044628</v>
      </c>
      <c r="F9" s="122">
        <v>382280.37957241613</v>
      </c>
      <c r="G9" s="122">
        <v>469106.47110915347</v>
      </c>
      <c r="H9" s="122">
        <v>520936.02978897537</v>
      </c>
      <c r="I9" s="122">
        <v>574423.71846092807</v>
      </c>
      <c r="J9" s="123">
        <v>699327.48748415441</v>
      </c>
      <c r="N9" s="110"/>
      <c r="O9" s="45" t="s">
        <v>19</v>
      </c>
      <c r="P9" s="151" t="s">
        <v>6</v>
      </c>
      <c r="Q9" s="122">
        <f>+D9*B$27</f>
        <v>447539.02173661353</v>
      </c>
      <c r="R9" s="122">
        <f>+E9*C$27</f>
        <v>491432.5451642212</v>
      </c>
      <c r="S9" s="122">
        <f t="shared" ref="S9:W14" si="0">+F9*D$27</f>
        <v>500022.73648072034</v>
      </c>
      <c r="T9" s="122">
        <f t="shared" si="0"/>
        <v>586852.19535755098</v>
      </c>
      <c r="U9" s="122">
        <f t="shared" si="0"/>
        <v>593346.13792964292</v>
      </c>
      <c r="V9" s="122">
        <f t="shared" si="0"/>
        <v>623824.15824856795</v>
      </c>
      <c r="W9" s="123">
        <f t="shared" si="0"/>
        <v>699327.48748415441</v>
      </c>
    </row>
    <row r="10" spans="1:23" x14ac:dyDescent="0.25">
      <c r="A10" s="108"/>
      <c r="B10" s="45"/>
      <c r="C10" s="151" t="s">
        <v>24</v>
      </c>
      <c r="D10" s="122">
        <v>5559.5994585891231</v>
      </c>
      <c r="E10" s="122">
        <v>8148.940787149575</v>
      </c>
      <c r="F10" s="122">
        <v>9029.2982013510318</v>
      </c>
      <c r="G10" s="122">
        <v>8493.2162299516585</v>
      </c>
      <c r="H10" s="122">
        <v>8270.8524786786293</v>
      </c>
      <c r="I10" s="122">
        <v>9591.0837472710828</v>
      </c>
      <c r="J10" s="123">
        <v>10117.438496599163</v>
      </c>
      <c r="N10" s="108"/>
      <c r="O10" s="45"/>
      <c r="P10" s="151" t="s">
        <v>24</v>
      </c>
      <c r="Q10" s="122">
        <f t="shared" ref="Q10:R14" si="1">+D10*B$27</f>
        <v>8862.0015369910616</v>
      </c>
      <c r="R10" s="122">
        <f t="shared" si="1"/>
        <v>11359.623457286509</v>
      </c>
      <c r="S10" s="122">
        <f t="shared" si="0"/>
        <v>11810.32204736715</v>
      </c>
      <c r="T10" s="122">
        <f t="shared" si="0"/>
        <v>10625.013503669525</v>
      </c>
      <c r="U10" s="122">
        <f t="shared" si="0"/>
        <v>9420.5009732149592</v>
      </c>
      <c r="V10" s="122">
        <f t="shared" si="0"/>
        <v>10415.916949536397</v>
      </c>
      <c r="W10" s="123">
        <f t="shared" si="0"/>
        <v>10117.438496599163</v>
      </c>
    </row>
    <row r="11" spans="1:23" x14ac:dyDescent="0.25">
      <c r="A11" s="109"/>
      <c r="B11" s="45" t="s">
        <v>21</v>
      </c>
      <c r="C11" s="151" t="s">
        <v>6</v>
      </c>
      <c r="D11" s="122">
        <v>210638.25987961679</v>
      </c>
      <c r="E11" s="122">
        <v>253230.38226508992</v>
      </c>
      <c r="F11" s="122">
        <v>286678.88029404049</v>
      </c>
      <c r="G11" s="122">
        <v>344020.69906407315</v>
      </c>
      <c r="H11" s="122">
        <v>383852.53582535323</v>
      </c>
      <c r="I11" s="122">
        <v>441691.45093462802</v>
      </c>
      <c r="J11" s="123">
        <v>551453.9266158361</v>
      </c>
      <c r="N11" s="109"/>
      <c r="O11" s="45" t="s">
        <v>21</v>
      </c>
      <c r="P11" s="151" t="s">
        <v>6</v>
      </c>
      <c r="Q11" s="122">
        <f t="shared" si="1"/>
        <v>335757.38624810911</v>
      </c>
      <c r="R11" s="122">
        <f t="shared" si="1"/>
        <v>353003.15287753538</v>
      </c>
      <c r="S11" s="122">
        <f t="shared" si="0"/>
        <v>374975.97542460496</v>
      </c>
      <c r="T11" s="122">
        <f t="shared" si="0"/>
        <v>430369.89452915546</v>
      </c>
      <c r="U11" s="122">
        <f t="shared" si="0"/>
        <v>437208.03830507735</v>
      </c>
      <c r="V11" s="122">
        <f t="shared" si="0"/>
        <v>479676.91571500606</v>
      </c>
      <c r="W11" s="123">
        <f t="shared" si="0"/>
        <v>551453.9266158361</v>
      </c>
    </row>
    <row r="12" spans="1:23" x14ac:dyDescent="0.25">
      <c r="A12" s="109"/>
      <c r="B12" s="45"/>
      <c r="C12" s="151" t="s">
        <v>24</v>
      </c>
      <c r="D12" s="122">
        <v>4741.5706523475928</v>
      </c>
      <c r="E12" s="122">
        <v>4773.7376930147129</v>
      </c>
      <c r="F12" s="122">
        <v>5954.5437213457963</v>
      </c>
      <c r="G12" s="122">
        <v>6142.822049636422</v>
      </c>
      <c r="H12" s="122">
        <v>5125.0335603042422</v>
      </c>
      <c r="I12" s="122">
        <v>6668.781655775877</v>
      </c>
      <c r="J12" s="123">
        <v>6458.4237777526678</v>
      </c>
      <c r="N12" s="109"/>
      <c r="O12" s="45"/>
      <c r="P12" s="151" t="s">
        <v>24</v>
      </c>
      <c r="Q12" s="122">
        <f t="shared" si="1"/>
        <v>7558.0636198420625</v>
      </c>
      <c r="R12" s="122">
        <f t="shared" si="1"/>
        <v>6654.5903440625107</v>
      </c>
      <c r="S12" s="122">
        <f t="shared" si="0"/>
        <v>7788.5431875203021</v>
      </c>
      <c r="T12" s="122">
        <f t="shared" si="0"/>
        <v>7684.6703840951632</v>
      </c>
      <c r="U12" s="122">
        <f t="shared" si="0"/>
        <v>5837.4132251865321</v>
      </c>
      <c r="V12" s="122">
        <f t="shared" si="0"/>
        <v>7242.2968781726031</v>
      </c>
      <c r="W12" s="123">
        <f t="shared" si="0"/>
        <v>6458.4237777526678</v>
      </c>
    </row>
    <row r="13" spans="1:23" x14ac:dyDescent="0.25">
      <c r="A13" s="109"/>
      <c r="B13" s="45" t="s">
        <v>20</v>
      </c>
      <c r="C13" s="151" t="s">
        <v>6</v>
      </c>
      <c r="D13" s="122">
        <v>253977.51777533643</v>
      </c>
      <c r="E13" s="122">
        <v>313827.46619914391</v>
      </c>
      <c r="F13" s="122">
        <v>343840.46550115669</v>
      </c>
      <c r="G13" s="122">
        <v>416908.81413170299</v>
      </c>
      <c r="H13" s="122">
        <v>461951.31358511525</v>
      </c>
      <c r="I13" s="122">
        <v>516891.59509568696</v>
      </c>
      <c r="J13" s="123">
        <v>632232.14753950073</v>
      </c>
      <c r="N13" s="109"/>
      <c r="O13" s="45" t="s">
        <v>20</v>
      </c>
      <c r="P13" s="151" t="s">
        <v>6</v>
      </c>
      <c r="Q13" s="122">
        <f t="shared" si="1"/>
        <v>404840.16333388624</v>
      </c>
      <c r="R13" s="122">
        <f t="shared" si="1"/>
        <v>437475.48788160662</v>
      </c>
      <c r="S13" s="122">
        <f t="shared" si="0"/>
        <v>449743.32887551299</v>
      </c>
      <c r="T13" s="122">
        <f t="shared" si="0"/>
        <v>521552.92647876038</v>
      </c>
      <c r="U13" s="122">
        <f t="shared" si="0"/>
        <v>526162.54617344623</v>
      </c>
      <c r="V13" s="122">
        <f t="shared" si="0"/>
        <v>561344.27227391605</v>
      </c>
      <c r="W13" s="123">
        <f t="shared" si="0"/>
        <v>632232.14753950073</v>
      </c>
    </row>
    <row r="14" spans="1:23" x14ac:dyDescent="0.25">
      <c r="A14" s="109"/>
      <c r="B14" s="117"/>
      <c r="C14" s="151" t="s">
        <v>24</v>
      </c>
      <c r="D14" s="122">
        <v>4955.3713598969553</v>
      </c>
      <c r="E14" s="122">
        <v>5984.0167055242455</v>
      </c>
      <c r="F14" s="122">
        <v>7262.6893076027918</v>
      </c>
      <c r="G14" s="122">
        <v>6853.8955882628252</v>
      </c>
      <c r="H14" s="122">
        <v>6534.9926178613559</v>
      </c>
      <c r="I14" s="122">
        <v>7824.3797830418716</v>
      </c>
      <c r="J14" s="123">
        <v>7640.7705450522153</v>
      </c>
      <c r="N14" s="109"/>
      <c r="O14" s="117"/>
      <c r="P14" s="151" t="s">
        <v>24</v>
      </c>
      <c r="Q14" s="122">
        <f t="shared" si="1"/>
        <v>7898.8619476757458</v>
      </c>
      <c r="R14" s="122">
        <f t="shared" si="1"/>
        <v>8341.7192875007986</v>
      </c>
      <c r="S14" s="122">
        <f t="shared" si="0"/>
        <v>9499.5976143444514</v>
      </c>
      <c r="T14" s="122">
        <f t="shared" si="0"/>
        <v>8574.2233809167938</v>
      </c>
      <c r="U14" s="122">
        <f t="shared" si="0"/>
        <v>7443.3565917440847</v>
      </c>
      <c r="V14" s="122">
        <f t="shared" si="0"/>
        <v>8497.2764443834731</v>
      </c>
      <c r="W14" s="123">
        <f t="shared" si="0"/>
        <v>7640.7705450522153</v>
      </c>
    </row>
    <row r="15" spans="1:23" x14ac:dyDescent="0.25">
      <c r="A15" s="118"/>
      <c r="B15" s="119"/>
      <c r="C15" s="119"/>
      <c r="D15" s="120"/>
      <c r="E15" s="120"/>
      <c r="F15" s="120"/>
      <c r="G15" s="120"/>
      <c r="H15" s="120"/>
      <c r="I15" s="120"/>
      <c r="J15" s="121"/>
      <c r="N15" s="118"/>
      <c r="O15" s="119"/>
      <c r="P15" s="119"/>
      <c r="Q15" s="120"/>
      <c r="R15" s="120"/>
      <c r="S15" s="120"/>
      <c r="T15" s="120"/>
      <c r="U15" s="120"/>
      <c r="V15" s="120"/>
      <c r="W15" s="121"/>
    </row>
    <row r="16" spans="1:23" x14ac:dyDescent="0.25">
      <c r="A16" s="6" t="s">
        <v>8</v>
      </c>
      <c r="B16" s="6"/>
      <c r="C16" s="6"/>
      <c r="D16" s="6"/>
      <c r="E16" s="6"/>
      <c r="F16" s="6"/>
      <c r="G16" s="6"/>
      <c r="H16" s="6"/>
      <c r="I16" s="6"/>
      <c r="N16" s="6" t="s">
        <v>8</v>
      </c>
      <c r="O16" s="6"/>
      <c r="P16" s="6"/>
      <c r="Q16" s="6"/>
      <c r="R16" s="6"/>
      <c r="S16" s="6"/>
      <c r="T16" s="6"/>
      <c r="U16" s="6"/>
      <c r="V16" s="6"/>
    </row>
    <row r="17" spans="1:23" ht="55.5" customHeight="1" x14ac:dyDescent="0.25">
      <c r="A17" s="172" t="s">
        <v>15</v>
      </c>
      <c r="B17" s="172"/>
      <c r="C17" s="172"/>
      <c r="D17" s="172"/>
      <c r="E17" s="172"/>
      <c r="F17" s="172"/>
      <c r="G17" s="172"/>
      <c r="H17" s="172"/>
      <c r="I17" s="172"/>
      <c r="J17" s="172"/>
      <c r="N17" s="172" t="s">
        <v>15</v>
      </c>
      <c r="O17" s="172"/>
      <c r="P17" s="172"/>
      <c r="Q17" s="172"/>
      <c r="R17" s="172"/>
      <c r="S17" s="172"/>
      <c r="T17" s="172"/>
      <c r="U17" s="172"/>
      <c r="V17" s="172"/>
      <c r="W17" s="172"/>
    </row>
    <row r="18" spans="1:23" ht="67.5" customHeight="1" x14ac:dyDescent="0.25">
      <c r="A18" s="172" t="s">
        <v>16</v>
      </c>
      <c r="B18" s="172"/>
      <c r="C18" s="172"/>
      <c r="D18" s="172"/>
      <c r="E18" s="172"/>
      <c r="F18" s="172"/>
      <c r="G18" s="172"/>
      <c r="H18" s="172"/>
      <c r="I18" s="172"/>
      <c r="J18" s="172"/>
      <c r="N18" s="172" t="s">
        <v>16</v>
      </c>
      <c r="O18" s="172"/>
      <c r="P18" s="172"/>
      <c r="Q18" s="172"/>
      <c r="R18" s="172"/>
      <c r="S18" s="172"/>
      <c r="T18" s="172"/>
      <c r="U18" s="172"/>
      <c r="V18" s="172"/>
      <c r="W18" s="172"/>
    </row>
    <row r="19" spans="1:23" x14ac:dyDescent="0.25">
      <c r="A19" s="172" t="s">
        <v>257</v>
      </c>
      <c r="B19" s="172"/>
      <c r="C19" s="172"/>
      <c r="D19" s="172"/>
      <c r="E19" s="172"/>
      <c r="F19" s="172"/>
      <c r="G19" s="172"/>
      <c r="H19" s="172"/>
      <c r="I19" s="172"/>
      <c r="J19" s="172"/>
      <c r="N19" s="172" t="s">
        <v>257</v>
      </c>
      <c r="O19" s="172"/>
      <c r="P19" s="172"/>
      <c r="Q19" s="172"/>
      <c r="R19" s="172"/>
      <c r="S19" s="172"/>
      <c r="T19" s="172"/>
      <c r="U19" s="172"/>
      <c r="V19" s="172"/>
      <c r="W19" s="172"/>
    </row>
    <row r="20" spans="1:23" x14ac:dyDescent="0.25">
      <c r="A20" s="172" t="s">
        <v>11</v>
      </c>
      <c r="B20" s="172"/>
      <c r="C20" s="172"/>
      <c r="D20" s="172"/>
      <c r="E20" s="172"/>
      <c r="F20" s="172"/>
      <c r="G20" s="172"/>
      <c r="H20" s="172"/>
      <c r="I20" s="172"/>
      <c r="J20" s="172"/>
      <c r="N20" s="172" t="s">
        <v>11</v>
      </c>
      <c r="O20" s="172"/>
      <c r="P20" s="172"/>
      <c r="Q20" s="172"/>
      <c r="R20" s="172"/>
      <c r="S20" s="172"/>
      <c r="T20" s="172"/>
      <c r="U20" s="172"/>
      <c r="V20" s="172"/>
      <c r="W20" s="172"/>
    </row>
    <row r="26" spans="1:23" x14ac:dyDescent="0.25">
      <c r="A26" s="167"/>
      <c r="B26" s="167">
        <v>2006</v>
      </c>
      <c r="C26" s="167">
        <v>2009</v>
      </c>
      <c r="D26" s="167">
        <v>2011</v>
      </c>
      <c r="E26" s="167">
        <v>2013</v>
      </c>
      <c r="F26" s="167">
        <v>2015</v>
      </c>
      <c r="G26" s="167">
        <v>2017</v>
      </c>
      <c r="H26" s="167">
        <v>2020</v>
      </c>
    </row>
    <row r="27" spans="1:23" x14ac:dyDescent="0.25">
      <c r="A27" s="167" t="s">
        <v>270</v>
      </c>
      <c r="B27" s="167">
        <f>1+0.594</f>
        <v>1.5939999999999999</v>
      </c>
      <c r="C27" s="167">
        <f>1+0.394</f>
        <v>1.3940000000000001</v>
      </c>
      <c r="D27" s="167">
        <f>1+0.308</f>
        <v>1.3080000000000001</v>
      </c>
      <c r="E27" s="167">
        <f>1+0.251</f>
        <v>1.2509999999999999</v>
      </c>
      <c r="F27" s="167">
        <f>1+0.139</f>
        <v>1.139</v>
      </c>
      <c r="G27" s="167">
        <f>1+0.086</f>
        <v>1.0860000000000001</v>
      </c>
      <c r="H27" s="167">
        <v>1</v>
      </c>
    </row>
  </sheetData>
  <mergeCells count="12">
    <mergeCell ref="A20:J20"/>
    <mergeCell ref="N3:W3"/>
    <mergeCell ref="N4:W4"/>
    <mergeCell ref="N17:W17"/>
    <mergeCell ref="N18:W18"/>
    <mergeCell ref="N19:W19"/>
    <mergeCell ref="N20:W20"/>
    <mergeCell ref="A3:J3"/>
    <mergeCell ref="A4:J4"/>
    <mergeCell ref="A17:J17"/>
    <mergeCell ref="A18:J18"/>
    <mergeCell ref="A19:J19"/>
  </mergeCells>
  <hyperlinks>
    <hyperlink ref="A1" location="Indice!A1" display="Indice" xr:uid="{268D7069-F3F8-4743-8D1E-7D7128690C7F}"/>
  </hyperlinks>
  <pageMargins left="0.7" right="0.7" top="0.75" bottom="0.75" header="0.3" footer="0.3"/>
  <pageSetup orientation="portrait" verticalDpi="12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F230D-9413-4EAC-8168-72856C9E5840}">
  <dimension ref="A1:W20"/>
  <sheetViews>
    <sheetView workbookViewId="0">
      <selection activeCell="A3" sqref="A3:J3"/>
    </sheetView>
  </sheetViews>
  <sheetFormatPr baseColWidth="10" defaultRowHeight="15" x14ac:dyDescent="0.25"/>
  <sheetData>
    <row r="1" spans="1:23" x14ac:dyDescent="0.25">
      <c r="A1" s="166" t="s">
        <v>278</v>
      </c>
    </row>
    <row r="3" spans="1:23" x14ac:dyDescent="0.25">
      <c r="A3" s="176" t="s">
        <v>425</v>
      </c>
      <c r="B3" s="176"/>
      <c r="C3" s="176"/>
      <c r="D3" s="176"/>
      <c r="E3" s="176"/>
      <c r="F3" s="176"/>
      <c r="G3" s="176"/>
      <c r="H3" s="176"/>
      <c r="I3" s="176"/>
      <c r="J3" s="176"/>
      <c r="N3" s="176" t="s">
        <v>425</v>
      </c>
      <c r="O3" s="176"/>
      <c r="P3" s="176"/>
      <c r="Q3" s="176"/>
      <c r="R3" s="176"/>
      <c r="S3" s="176"/>
      <c r="T3" s="176"/>
      <c r="U3" s="176"/>
      <c r="V3" s="176"/>
      <c r="W3" s="176"/>
    </row>
    <row r="4" spans="1:23" x14ac:dyDescent="0.25">
      <c r="A4" s="177" t="s">
        <v>256</v>
      </c>
      <c r="B4" s="177"/>
      <c r="C4" s="177"/>
      <c r="D4" s="177"/>
      <c r="E4" s="177"/>
      <c r="F4" s="177"/>
      <c r="G4" s="177"/>
      <c r="H4" s="177"/>
      <c r="I4" s="177"/>
      <c r="J4" s="177"/>
      <c r="N4" s="177" t="s">
        <v>271</v>
      </c>
      <c r="O4" s="177"/>
      <c r="P4" s="177"/>
      <c r="Q4" s="177"/>
      <c r="R4" s="177"/>
      <c r="S4" s="177"/>
      <c r="T4" s="177"/>
      <c r="U4" s="177"/>
      <c r="V4" s="177"/>
      <c r="W4" s="177"/>
    </row>
    <row r="6" spans="1:23" x14ac:dyDescent="0.25">
      <c r="A6" s="101"/>
      <c r="B6" s="102"/>
      <c r="C6" s="102"/>
      <c r="D6" s="102"/>
      <c r="E6" s="102"/>
      <c r="F6" s="103"/>
      <c r="G6" s="103"/>
      <c r="H6" s="103"/>
      <c r="I6" s="103"/>
      <c r="J6" s="103"/>
      <c r="N6" s="101"/>
      <c r="O6" s="102"/>
      <c r="P6" s="102"/>
      <c r="Q6" s="102"/>
      <c r="R6" s="102"/>
      <c r="S6" s="103"/>
      <c r="T6" s="103"/>
      <c r="U6" s="103"/>
      <c r="V6" s="103"/>
      <c r="W6" s="103"/>
    </row>
    <row r="7" spans="1:23" x14ac:dyDescent="0.25">
      <c r="A7" s="104"/>
      <c r="B7" s="105"/>
      <c r="C7" s="106"/>
      <c r="D7" s="113">
        <v>2006</v>
      </c>
      <c r="E7" s="113">
        <v>2009</v>
      </c>
      <c r="F7" s="113">
        <v>2011</v>
      </c>
      <c r="G7" s="113">
        <v>2013</v>
      </c>
      <c r="H7" s="113">
        <v>2015</v>
      </c>
      <c r="I7" s="113">
        <v>2017</v>
      </c>
      <c r="J7" s="114">
        <v>2020</v>
      </c>
      <c r="N7" s="104"/>
      <c r="O7" s="105"/>
      <c r="P7" s="106"/>
      <c r="Q7" s="113">
        <v>2006</v>
      </c>
      <c r="R7" s="113">
        <v>2009</v>
      </c>
      <c r="S7" s="113">
        <v>2011</v>
      </c>
      <c r="T7" s="113">
        <v>2013</v>
      </c>
      <c r="U7" s="113">
        <v>2015</v>
      </c>
      <c r="V7" s="113">
        <v>2017</v>
      </c>
      <c r="W7" s="114">
        <v>2020</v>
      </c>
    </row>
    <row r="8" spans="1:23" x14ac:dyDescent="0.25">
      <c r="A8" s="104"/>
      <c r="B8" s="105"/>
      <c r="C8" s="115"/>
      <c r="D8" s="37"/>
      <c r="E8" s="37"/>
      <c r="F8" s="37"/>
      <c r="G8" s="37"/>
      <c r="H8" s="37"/>
      <c r="I8" s="37"/>
      <c r="J8" s="107"/>
      <c r="N8" s="104"/>
      <c r="O8" s="105"/>
      <c r="P8" s="115"/>
      <c r="Q8" s="37"/>
      <c r="R8" s="37"/>
      <c r="S8" s="37"/>
      <c r="T8" s="37"/>
      <c r="U8" s="37"/>
      <c r="V8" s="37"/>
      <c r="W8" s="107"/>
    </row>
    <row r="9" spans="1:23" x14ac:dyDescent="0.25">
      <c r="A9" s="110"/>
      <c r="B9" s="45" t="s">
        <v>19</v>
      </c>
      <c r="C9" s="151" t="s">
        <v>6</v>
      </c>
      <c r="D9" s="122">
        <v>178000</v>
      </c>
      <c r="E9" s="122">
        <v>200000</v>
      </c>
      <c r="F9" s="122">
        <v>231000</v>
      </c>
      <c r="G9" s="122">
        <v>300000</v>
      </c>
      <c r="H9" s="122">
        <v>341080</v>
      </c>
      <c r="I9" s="122">
        <v>380000</v>
      </c>
      <c r="J9" s="123">
        <v>420000</v>
      </c>
      <c r="N9" s="110"/>
      <c r="O9" s="45" t="s">
        <v>19</v>
      </c>
      <c r="P9" s="151" t="s">
        <v>6</v>
      </c>
      <c r="Q9" s="122">
        <f>+D9*'71'!B$27</f>
        <v>283732</v>
      </c>
      <c r="R9" s="122">
        <f>+E9*'71'!C$27</f>
        <v>278800</v>
      </c>
      <c r="S9" s="122">
        <f>+F9*'71'!D$27</f>
        <v>302148</v>
      </c>
      <c r="T9" s="122">
        <f>+G9*'71'!E$27</f>
        <v>375299.99999999994</v>
      </c>
      <c r="U9" s="122">
        <f>+H9*'71'!F$27</f>
        <v>388490.12</v>
      </c>
      <c r="V9" s="122">
        <f>+I9*'71'!G$27</f>
        <v>412680</v>
      </c>
      <c r="W9" s="123">
        <f>+J9*'71'!H$27</f>
        <v>420000</v>
      </c>
    </row>
    <row r="10" spans="1:23" x14ac:dyDescent="0.25">
      <c r="A10" s="108"/>
      <c r="B10" s="45"/>
      <c r="C10" s="151" t="s">
        <v>24</v>
      </c>
      <c r="D10" s="122">
        <v>2500.0000000000086</v>
      </c>
      <c r="E10" s="122">
        <v>0</v>
      </c>
      <c r="F10" s="122">
        <v>5249.9999999999991</v>
      </c>
      <c r="G10" s="122">
        <v>0</v>
      </c>
      <c r="H10" s="122">
        <v>6250.0000000000027</v>
      </c>
      <c r="I10" s="122">
        <v>4999.99999999999</v>
      </c>
      <c r="J10" s="123">
        <v>9078.4999999999873</v>
      </c>
      <c r="N10" s="108"/>
      <c r="O10" s="45"/>
      <c r="P10" s="151" t="s">
        <v>24</v>
      </c>
      <c r="Q10" s="122">
        <f>+D10*'71'!B$27</f>
        <v>3985.0000000000136</v>
      </c>
      <c r="R10" s="122">
        <f>+E10*'71'!C$27</f>
        <v>0</v>
      </c>
      <c r="S10" s="122">
        <f>+F10*'71'!D$27</f>
        <v>6866.9999999999991</v>
      </c>
      <c r="T10" s="122">
        <f>+G10*'71'!E$27</f>
        <v>0</v>
      </c>
      <c r="U10" s="122">
        <f>+H10*'71'!F$27</f>
        <v>7118.7500000000036</v>
      </c>
      <c r="V10" s="122">
        <f>+I10*'71'!G$27</f>
        <v>5429.9999999999891</v>
      </c>
      <c r="W10" s="123">
        <f>+J10*'71'!H$27</f>
        <v>9078.4999999999873</v>
      </c>
    </row>
    <row r="11" spans="1:23" x14ac:dyDescent="0.25">
      <c r="A11" s="109"/>
      <c r="B11" s="45" t="s">
        <v>21</v>
      </c>
      <c r="C11" s="151" t="s">
        <v>6</v>
      </c>
      <c r="D11" s="122">
        <v>140000</v>
      </c>
      <c r="E11" s="122">
        <v>171846</v>
      </c>
      <c r="F11" s="122">
        <v>185000</v>
      </c>
      <c r="G11" s="122">
        <v>221071</v>
      </c>
      <c r="H11" s="122">
        <v>270000</v>
      </c>
      <c r="I11" s="122">
        <v>300000</v>
      </c>
      <c r="J11" s="123">
        <v>380000</v>
      </c>
      <c r="N11" s="109"/>
      <c r="O11" s="45" t="s">
        <v>21</v>
      </c>
      <c r="P11" s="151" t="s">
        <v>6</v>
      </c>
      <c r="Q11" s="122">
        <f>+D11*'71'!B$27</f>
        <v>223159.99999999997</v>
      </c>
      <c r="R11" s="122">
        <f>+E11*'71'!C$27</f>
        <v>239553.32400000002</v>
      </c>
      <c r="S11" s="122">
        <f>+F11*'71'!D$27</f>
        <v>241980</v>
      </c>
      <c r="T11" s="122">
        <f>+G11*'71'!E$27</f>
        <v>276559.821</v>
      </c>
      <c r="U11" s="122">
        <f>+H11*'71'!F$27</f>
        <v>307530</v>
      </c>
      <c r="V11" s="122">
        <f>+I11*'71'!G$27</f>
        <v>325800</v>
      </c>
      <c r="W11" s="123">
        <f>+J11*'71'!H$27</f>
        <v>380000</v>
      </c>
    </row>
    <row r="12" spans="1:23" x14ac:dyDescent="0.25">
      <c r="A12" s="109"/>
      <c r="B12" s="45"/>
      <c r="C12" s="151" t="s">
        <v>24</v>
      </c>
      <c r="D12" s="122">
        <v>1249.9999999999973</v>
      </c>
      <c r="E12" s="122">
        <v>2500.0000000000045</v>
      </c>
      <c r="F12" s="122">
        <v>2000.0000000000023</v>
      </c>
      <c r="G12" s="122">
        <v>2500.0000000000041</v>
      </c>
      <c r="H12" s="122">
        <v>5000</v>
      </c>
      <c r="I12" s="122">
        <v>0</v>
      </c>
      <c r="J12" s="123">
        <v>5555.4999999999891</v>
      </c>
      <c r="N12" s="109"/>
      <c r="O12" s="45"/>
      <c r="P12" s="151" t="s">
        <v>24</v>
      </c>
      <c r="Q12" s="122">
        <f>+D12*'71'!B$27</f>
        <v>1992.4999999999955</v>
      </c>
      <c r="R12" s="122">
        <f>+E12*'71'!C$27</f>
        <v>3485.0000000000068</v>
      </c>
      <c r="S12" s="122">
        <f>+F12*'71'!D$27</f>
        <v>2616.0000000000032</v>
      </c>
      <c r="T12" s="122">
        <f>+G12*'71'!E$27</f>
        <v>3127.500000000005</v>
      </c>
      <c r="U12" s="122">
        <f>+H12*'71'!F$27</f>
        <v>5695</v>
      </c>
      <c r="V12" s="122">
        <f>+I12*'71'!G$27</f>
        <v>0</v>
      </c>
      <c r="W12" s="123">
        <f>+J12*'71'!H$27</f>
        <v>5555.4999999999891</v>
      </c>
    </row>
    <row r="13" spans="1:23" x14ac:dyDescent="0.25">
      <c r="A13" s="109"/>
      <c r="B13" s="45" t="s">
        <v>20</v>
      </c>
      <c r="C13" s="151" t="s">
        <v>6</v>
      </c>
      <c r="D13" s="122">
        <v>150000</v>
      </c>
      <c r="E13" s="122">
        <v>200000</v>
      </c>
      <c r="F13" s="122">
        <v>200000</v>
      </c>
      <c r="G13" s="122">
        <v>260000</v>
      </c>
      <c r="H13" s="122">
        <v>300000</v>
      </c>
      <c r="I13" s="122">
        <v>350000</v>
      </c>
      <c r="J13" s="123">
        <v>400000</v>
      </c>
      <c r="N13" s="109"/>
      <c r="O13" s="45" t="s">
        <v>20</v>
      </c>
      <c r="P13" s="151" t="s">
        <v>6</v>
      </c>
      <c r="Q13" s="122">
        <f>+D13*'71'!B$27</f>
        <v>239099.99999999997</v>
      </c>
      <c r="R13" s="122">
        <f>+E13*'71'!C$27</f>
        <v>278800</v>
      </c>
      <c r="S13" s="122">
        <f>+F13*'71'!D$27</f>
        <v>261600</v>
      </c>
      <c r="T13" s="122">
        <f>+G13*'71'!E$27</f>
        <v>325260</v>
      </c>
      <c r="U13" s="122">
        <f>+H13*'71'!F$27</f>
        <v>341700</v>
      </c>
      <c r="V13" s="122">
        <f>+I13*'71'!G$27</f>
        <v>380100</v>
      </c>
      <c r="W13" s="123">
        <f>+J13*'71'!H$27</f>
        <v>400000</v>
      </c>
    </row>
    <row r="14" spans="1:23" x14ac:dyDescent="0.25">
      <c r="A14" s="109"/>
      <c r="B14" s="117"/>
      <c r="C14" s="151" t="s">
        <v>24</v>
      </c>
      <c r="D14" s="122">
        <v>2499.9999999999777</v>
      </c>
      <c r="E14" s="122">
        <v>0</v>
      </c>
      <c r="F14" s="122">
        <v>0</v>
      </c>
      <c r="G14" s="122">
        <v>4999.9999999999964</v>
      </c>
      <c r="H14" s="122">
        <v>0</v>
      </c>
      <c r="I14" s="122">
        <v>2952.5000000000027</v>
      </c>
      <c r="J14" s="123">
        <v>5000.0000000000191</v>
      </c>
      <c r="N14" s="109"/>
      <c r="O14" s="117"/>
      <c r="P14" s="151" t="s">
        <v>24</v>
      </c>
      <c r="Q14" s="122">
        <f>+D14*'71'!B$27</f>
        <v>3984.9999999999641</v>
      </c>
      <c r="R14" s="122">
        <f>+E14*'71'!C$27</f>
        <v>0</v>
      </c>
      <c r="S14" s="122">
        <f>+F14*'71'!D$27</f>
        <v>0</v>
      </c>
      <c r="T14" s="122">
        <f>+G14*'71'!E$27</f>
        <v>6254.9999999999945</v>
      </c>
      <c r="U14" s="122">
        <f>+H14*'71'!F$27</f>
        <v>0</v>
      </c>
      <c r="V14" s="122">
        <f>+I14*'71'!G$27</f>
        <v>3206.4150000000031</v>
      </c>
      <c r="W14" s="123">
        <f>+J14*'71'!H$27</f>
        <v>5000.0000000000191</v>
      </c>
    </row>
    <row r="15" spans="1:23" x14ac:dyDescent="0.25">
      <c r="A15" s="118"/>
      <c r="B15" s="119"/>
      <c r="C15" s="119"/>
      <c r="D15" s="120"/>
      <c r="E15" s="120"/>
      <c r="F15" s="120"/>
      <c r="G15" s="120"/>
      <c r="H15" s="120"/>
      <c r="I15" s="120"/>
      <c r="J15" s="121"/>
      <c r="N15" s="118"/>
      <c r="O15" s="119"/>
      <c r="P15" s="119"/>
      <c r="Q15" s="120"/>
      <c r="R15" s="120"/>
      <c r="S15" s="120"/>
      <c r="T15" s="120"/>
      <c r="U15" s="120"/>
      <c r="V15" s="120"/>
      <c r="W15" s="121"/>
    </row>
    <row r="16" spans="1:23" x14ac:dyDescent="0.25">
      <c r="A16" s="6" t="s">
        <v>8</v>
      </c>
      <c r="B16" s="6"/>
      <c r="C16" s="6"/>
      <c r="D16" s="6"/>
      <c r="E16" s="6"/>
      <c r="F16" s="6"/>
      <c r="G16" s="6"/>
      <c r="H16" s="6"/>
      <c r="I16" s="6"/>
      <c r="N16" s="6" t="s">
        <v>8</v>
      </c>
      <c r="O16" s="6"/>
      <c r="P16" s="6"/>
      <c r="Q16" s="6"/>
      <c r="R16" s="6"/>
      <c r="S16" s="6"/>
      <c r="T16" s="6"/>
      <c r="U16" s="6"/>
      <c r="V16" s="6"/>
    </row>
    <row r="17" spans="1:23" ht="63.75" customHeight="1" x14ac:dyDescent="0.25">
      <c r="A17" s="172" t="s">
        <v>15</v>
      </c>
      <c r="B17" s="172"/>
      <c r="C17" s="172"/>
      <c r="D17" s="172"/>
      <c r="E17" s="172"/>
      <c r="F17" s="172"/>
      <c r="G17" s="172"/>
      <c r="H17" s="172"/>
      <c r="I17" s="172"/>
      <c r="J17" s="172"/>
      <c r="N17" s="172" t="s">
        <v>15</v>
      </c>
      <c r="O17" s="172"/>
      <c r="P17" s="172"/>
      <c r="Q17" s="172"/>
      <c r="R17" s="172"/>
      <c r="S17" s="172"/>
      <c r="T17" s="172"/>
      <c r="U17" s="172"/>
      <c r="V17" s="172"/>
      <c r="W17" s="172"/>
    </row>
    <row r="18" spans="1:23" ht="69.75" customHeight="1" x14ac:dyDescent="0.25">
      <c r="A18" s="172" t="s">
        <v>16</v>
      </c>
      <c r="B18" s="172"/>
      <c r="C18" s="172"/>
      <c r="D18" s="172"/>
      <c r="E18" s="172"/>
      <c r="F18" s="172"/>
      <c r="G18" s="172"/>
      <c r="H18" s="172"/>
      <c r="I18" s="172"/>
      <c r="J18" s="172"/>
      <c r="N18" s="172" t="s">
        <v>16</v>
      </c>
      <c r="O18" s="172"/>
      <c r="P18" s="172"/>
      <c r="Q18" s="172"/>
      <c r="R18" s="172"/>
      <c r="S18" s="172"/>
      <c r="T18" s="172"/>
      <c r="U18" s="172"/>
      <c r="V18" s="172"/>
      <c r="W18" s="172"/>
    </row>
    <row r="19" spans="1:23" x14ac:dyDescent="0.25">
      <c r="A19" s="172" t="s">
        <v>257</v>
      </c>
      <c r="B19" s="172"/>
      <c r="C19" s="172"/>
      <c r="D19" s="172"/>
      <c r="E19" s="172"/>
      <c r="F19" s="172"/>
      <c r="G19" s="172"/>
      <c r="H19" s="172"/>
      <c r="I19" s="172"/>
      <c r="J19" s="172"/>
      <c r="N19" s="172" t="s">
        <v>257</v>
      </c>
      <c r="O19" s="172"/>
      <c r="P19" s="172"/>
      <c r="Q19" s="172"/>
      <c r="R19" s="172"/>
      <c r="S19" s="172"/>
      <c r="T19" s="172"/>
      <c r="U19" s="172"/>
      <c r="V19" s="172"/>
      <c r="W19" s="172"/>
    </row>
    <row r="20" spans="1:23" x14ac:dyDescent="0.25">
      <c r="A20" s="172" t="s">
        <v>11</v>
      </c>
      <c r="B20" s="172"/>
      <c r="C20" s="172"/>
      <c r="D20" s="172"/>
      <c r="E20" s="172"/>
      <c r="F20" s="172"/>
      <c r="G20" s="172"/>
      <c r="H20" s="172"/>
      <c r="I20" s="172"/>
      <c r="J20" s="172"/>
      <c r="N20" s="172" t="s">
        <v>11</v>
      </c>
      <c r="O20" s="172"/>
      <c r="P20" s="172"/>
      <c r="Q20" s="172"/>
      <c r="R20" s="172"/>
      <c r="S20" s="172"/>
      <c r="T20" s="172"/>
      <c r="U20" s="172"/>
      <c r="V20" s="172"/>
      <c r="W20" s="172"/>
    </row>
  </sheetData>
  <mergeCells count="12">
    <mergeCell ref="A20:J20"/>
    <mergeCell ref="N3:W3"/>
    <mergeCell ref="N4:W4"/>
    <mergeCell ref="N17:W17"/>
    <mergeCell ref="N18:W18"/>
    <mergeCell ref="N19:W19"/>
    <mergeCell ref="N20:W20"/>
    <mergeCell ref="A3:J3"/>
    <mergeCell ref="A4:J4"/>
    <mergeCell ref="A17:J17"/>
    <mergeCell ref="A18:J18"/>
    <mergeCell ref="A19:J19"/>
  </mergeCells>
  <hyperlinks>
    <hyperlink ref="A1" location="Indice!A1" display="Indice" xr:uid="{B8CC74BD-4909-43E7-A634-3486E1BEDF1E}"/>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5A81B-D9FE-49D7-A40E-25E4D455E162}">
  <dimension ref="A1:Y63"/>
  <sheetViews>
    <sheetView workbookViewId="0">
      <selection activeCell="A3" sqref="A3:J3"/>
    </sheetView>
  </sheetViews>
  <sheetFormatPr baseColWidth="10" defaultRowHeight="15" x14ac:dyDescent="0.25"/>
  <cols>
    <col min="3" max="3" width="14" customWidth="1"/>
  </cols>
  <sheetData>
    <row r="1" spans="1:25" x14ac:dyDescent="0.25">
      <c r="A1" s="166" t="s">
        <v>278</v>
      </c>
    </row>
    <row r="3" spans="1:25" x14ac:dyDescent="0.25">
      <c r="A3" s="176" t="s">
        <v>421</v>
      </c>
      <c r="B3" s="176"/>
      <c r="C3" s="176"/>
      <c r="D3" s="176"/>
      <c r="E3" s="176"/>
      <c r="F3" s="176"/>
      <c r="G3" s="176"/>
      <c r="H3" s="176"/>
      <c r="I3" s="176"/>
      <c r="J3" s="176"/>
      <c r="O3" s="176" t="s">
        <v>421</v>
      </c>
      <c r="P3" s="176"/>
      <c r="Q3" s="176"/>
      <c r="R3" s="176"/>
      <c r="S3" s="176"/>
      <c r="T3" s="176"/>
      <c r="U3" s="176"/>
      <c r="V3" s="176"/>
      <c r="W3" s="176"/>
      <c r="X3" s="176"/>
    </row>
    <row r="4" spans="1:25" x14ac:dyDescent="0.25">
      <c r="A4" s="177" t="s">
        <v>256</v>
      </c>
      <c r="B4" s="177"/>
      <c r="C4" s="177"/>
      <c r="D4" s="177"/>
      <c r="E4" s="177"/>
      <c r="F4" s="177"/>
      <c r="G4" s="177"/>
      <c r="H4" s="177"/>
      <c r="I4" s="177"/>
      <c r="J4" s="177"/>
      <c r="O4" s="177" t="s">
        <v>271</v>
      </c>
      <c r="P4" s="177"/>
      <c r="Q4" s="177"/>
      <c r="R4" s="177"/>
      <c r="S4" s="177"/>
      <c r="T4" s="177"/>
      <c r="U4" s="177"/>
      <c r="V4" s="177"/>
      <c r="W4" s="177"/>
      <c r="X4" s="177"/>
    </row>
    <row r="6" spans="1:25" x14ac:dyDescent="0.25">
      <c r="A6" s="75"/>
      <c r="B6" s="76"/>
      <c r="C6" s="76"/>
      <c r="D6" s="76"/>
      <c r="E6" s="77" t="s">
        <v>0</v>
      </c>
      <c r="F6" s="77" t="s">
        <v>1</v>
      </c>
      <c r="G6" s="77" t="s">
        <v>2</v>
      </c>
      <c r="H6" s="77" t="s">
        <v>3</v>
      </c>
      <c r="I6" s="77" t="s">
        <v>4</v>
      </c>
      <c r="J6" s="77" t="s">
        <v>5</v>
      </c>
      <c r="K6" s="81">
        <v>2020</v>
      </c>
      <c r="O6" s="75"/>
      <c r="P6" s="76"/>
      <c r="Q6" s="76"/>
      <c r="R6" s="76"/>
      <c r="S6" s="77" t="s">
        <v>0</v>
      </c>
      <c r="T6" s="77" t="s">
        <v>1</v>
      </c>
      <c r="U6" s="77" t="s">
        <v>2</v>
      </c>
      <c r="V6" s="77" t="s">
        <v>3</v>
      </c>
      <c r="W6" s="77" t="s">
        <v>4</v>
      </c>
      <c r="X6" s="77" t="s">
        <v>5</v>
      </c>
      <c r="Y6" s="81">
        <v>2020</v>
      </c>
    </row>
    <row r="7" spans="1:25" x14ac:dyDescent="0.25">
      <c r="A7" s="78"/>
      <c r="B7" s="18"/>
      <c r="C7" s="18"/>
      <c r="D7" s="18"/>
      <c r="E7" s="74"/>
      <c r="F7" s="74"/>
      <c r="G7" s="74"/>
      <c r="H7" s="74"/>
      <c r="I7" s="74"/>
      <c r="J7" s="74"/>
      <c r="K7" s="80"/>
      <c r="O7" s="78"/>
      <c r="P7" s="18"/>
      <c r="Q7" s="18"/>
      <c r="R7" s="18"/>
      <c r="S7" s="74"/>
      <c r="T7" s="74"/>
      <c r="U7" s="74"/>
      <c r="V7" s="74"/>
      <c r="W7" s="74"/>
      <c r="X7" s="74"/>
      <c r="Y7" s="80"/>
    </row>
    <row r="8" spans="1:25" x14ac:dyDescent="0.25">
      <c r="A8" s="173"/>
      <c r="B8" s="18" t="s">
        <v>19</v>
      </c>
      <c r="C8" s="64" t="s">
        <v>44</v>
      </c>
      <c r="D8" s="7" t="s">
        <v>6</v>
      </c>
      <c r="E8" s="82">
        <v>116151.32536242472</v>
      </c>
      <c r="F8" s="82">
        <v>137707.62588556137</v>
      </c>
      <c r="G8" s="82">
        <v>180376.92932674088</v>
      </c>
      <c r="H8" s="82">
        <v>204072.29940958205</v>
      </c>
      <c r="I8" s="82">
        <v>216075.67118718516</v>
      </c>
      <c r="J8" s="82">
        <v>245809.22981082741</v>
      </c>
      <c r="K8" s="83">
        <v>248099.36506713624</v>
      </c>
      <c r="O8" s="173"/>
      <c r="P8" s="18" t="s">
        <v>19</v>
      </c>
      <c r="Q8" s="64" t="s">
        <v>44</v>
      </c>
      <c r="R8" s="7" t="s">
        <v>6</v>
      </c>
      <c r="S8" s="82">
        <f>+E8*'71'!B$27</f>
        <v>185145.21262770498</v>
      </c>
      <c r="T8" s="82">
        <f>+F8*'71'!C$27</f>
        <v>191964.43048447257</v>
      </c>
      <c r="U8" s="82">
        <f>+G8*'71'!D$27</f>
        <v>235933.02355937709</v>
      </c>
      <c r="V8" s="82">
        <f>+H8*'71'!E$27</f>
        <v>255294.44656138713</v>
      </c>
      <c r="W8" s="82">
        <f>+I8*'71'!F$27</f>
        <v>246110.18948220389</v>
      </c>
      <c r="X8" s="82">
        <f>+J8*'71'!G$27</f>
        <v>266948.8235745586</v>
      </c>
      <c r="Y8" s="83">
        <f>+K8*'71'!H$27</f>
        <v>248099.36506713624</v>
      </c>
    </row>
    <row r="9" spans="1:25" x14ac:dyDescent="0.25">
      <c r="A9" s="173"/>
      <c r="B9" s="64"/>
      <c r="C9" s="64"/>
      <c r="D9" s="7" t="s">
        <v>41</v>
      </c>
      <c r="E9" s="82">
        <v>3067.2332034610445</v>
      </c>
      <c r="F9" s="82">
        <v>3815.8334575639437</v>
      </c>
      <c r="G9" s="82">
        <v>9989.9711626581484</v>
      </c>
      <c r="H9" s="82">
        <v>5655.8529035600468</v>
      </c>
      <c r="I9" s="82">
        <v>5755.6453455252977</v>
      </c>
      <c r="J9" s="82">
        <v>5638.5830892778022</v>
      </c>
      <c r="K9" s="83">
        <v>15184.529549301291</v>
      </c>
      <c r="O9" s="173"/>
      <c r="P9" s="64"/>
      <c r="Q9" s="64"/>
      <c r="R9" s="7" t="s">
        <v>41</v>
      </c>
      <c r="S9" s="82">
        <f>+E9*'71'!B$27</f>
        <v>4889.1697263169044</v>
      </c>
      <c r="T9" s="82">
        <f>+F9*'71'!C$27</f>
        <v>5319.2718398441384</v>
      </c>
      <c r="U9" s="82">
        <f>+G9*'71'!D$27</f>
        <v>13066.882280756859</v>
      </c>
      <c r="V9" s="82">
        <f>+H9*'71'!E$27</f>
        <v>7075.4719823536179</v>
      </c>
      <c r="W9" s="82">
        <f>+I9*'71'!F$27</f>
        <v>6555.680048553314</v>
      </c>
      <c r="X9" s="82">
        <f>+J9*'71'!G$27</f>
        <v>6123.5012349556937</v>
      </c>
      <c r="Y9" s="83">
        <f>+K9*'71'!H$27</f>
        <v>15184.529549301291</v>
      </c>
    </row>
    <row r="10" spans="1:25" x14ac:dyDescent="0.25">
      <c r="A10" s="30"/>
      <c r="B10" s="64"/>
      <c r="C10" s="64" t="s">
        <v>45</v>
      </c>
      <c r="D10" s="7" t="s">
        <v>6</v>
      </c>
      <c r="E10" s="82">
        <v>160445.30536755238</v>
      </c>
      <c r="F10" s="82">
        <v>196831.31577259782</v>
      </c>
      <c r="G10" s="82">
        <v>234279.46273678105</v>
      </c>
      <c r="H10" s="82">
        <v>280451.55478127685</v>
      </c>
      <c r="I10" s="82">
        <v>296841.96747534996</v>
      </c>
      <c r="J10" s="82">
        <v>323403.53296043002</v>
      </c>
      <c r="K10" s="83">
        <v>326291.75307741092</v>
      </c>
      <c r="O10" s="30"/>
      <c r="P10" s="64"/>
      <c r="Q10" s="64" t="s">
        <v>45</v>
      </c>
      <c r="R10" s="7" t="s">
        <v>6</v>
      </c>
      <c r="S10" s="82">
        <f>+E10*'71'!B$27</f>
        <v>255749.81675587848</v>
      </c>
      <c r="T10" s="82">
        <f>+F10*'71'!C$27</f>
        <v>274382.85418700142</v>
      </c>
      <c r="U10" s="82">
        <f>+G10*'71'!D$27</f>
        <v>306437.53725970961</v>
      </c>
      <c r="V10" s="82">
        <f>+H10*'71'!E$27</f>
        <v>350844.89503137732</v>
      </c>
      <c r="W10" s="82">
        <f>+I10*'71'!F$27</f>
        <v>338103.00095442362</v>
      </c>
      <c r="X10" s="82">
        <f>+J10*'71'!G$27</f>
        <v>351216.23679502704</v>
      </c>
      <c r="Y10" s="83">
        <f>+K10*'71'!H$27</f>
        <v>326291.75307741092</v>
      </c>
    </row>
    <row r="11" spans="1:25" x14ac:dyDescent="0.25">
      <c r="A11" s="30"/>
      <c r="B11" s="64"/>
      <c r="C11" s="64"/>
      <c r="D11" s="7" t="s">
        <v>41</v>
      </c>
      <c r="E11" s="82">
        <v>2352.4570052665867</v>
      </c>
      <c r="F11" s="82">
        <v>4921.9580360702676</v>
      </c>
      <c r="G11" s="82">
        <v>6922.6438452983439</v>
      </c>
      <c r="H11" s="82">
        <v>5196.0207095186606</v>
      </c>
      <c r="I11" s="82">
        <v>4165.9640975005268</v>
      </c>
      <c r="J11" s="82">
        <v>4758.4299702092176</v>
      </c>
      <c r="K11" s="83">
        <v>5782.174879452622</v>
      </c>
      <c r="O11" s="30"/>
      <c r="P11" s="64"/>
      <c r="Q11" s="64"/>
      <c r="R11" s="7" t="s">
        <v>41</v>
      </c>
      <c r="S11" s="82">
        <f>+E11*'71'!B$27</f>
        <v>3749.8164663949387</v>
      </c>
      <c r="T11" s="82">
        <f>+F11*'71'!C$27</f>
        <v>6861.209502281954</v>
      </c>
      <c r="U11" s="82">
        <f>+G11*'71'!D$27</f>
        <v>9054.8181496502348</v>
      </c>
      <c r="V11" s="82">
        <f>+H11*'71'!E$27</f>
        <v>6500.2219076078436</v>
      </c>
      <c r="W11" s="82">
        <f>+I11*'71'!F$27</f>
        <v>4745.0331070531001</v>
      </c>
      <c r="X11" s="82">
        <f>+J11*'71'!G$27</f>
        <v>5167.654947647211</v>
      </c>
      <c r="Y11" s="83">
        <f>+K11*'71'!H$27</f>
        <v>5782.174879452622</v>
      </c>
    </row>
    <row r="12" spans="1:25" x14ac:dyDescent="0.25">
      <c r="A12" s="30"/>
      <c r="B12" s="64"/>
      <c r="C12" s="64" t="s">
        <v>46</v>
      </c>
      <c r="D12" s="7" t="s">
        <v>6</v>
      </c>
      <c r="E12" s="82">
        <v>272269.34904886258</v>
      </c>
      <c r="F12" s="82">
        <v>329724.25657989044</v>
      </c>
      <c r="G12" s="82">
        <v>381050.77792454389</v>
      </c>
      <c r="H12" s="82">
        <v>460472.26650661835</v>
      </c>
      <c r="I12" s="82">
        <v>512206.01928536006</v>
      </c>
      <c r="J12" s="82">
        <v>543312.72811952152</v>
      </c>
      <c r="K12" s="83">
        <v>637042.64002856065</v>
      </c>
      <c r="O12" s="30"/>
      <c r="P12" s="64"/>
      <c r="Q12" s="64" t="s">
        <v>46</v>
      </c>
      <c r="R12" s="7" t="s">
        <v>6</v>
      </c>
      <c r="S12" s="82">
        <f>+E12*'71'!B$27</f>
        <v>433997.34238388692</v>
      </c>
      <c r="T12" s="82">
        <f>+F12*'71'!C$27</f>
        <v>459635.6136723673</v>
      </c>
      <c r="U12" s="82">
        <f>+G12*'71'!D$27</f>
        <v>498414.41752530343</v>
      </c>
      <c r="V12" s="82">
        <f>+H12*'71'!E$27</f>
        <v>576050.80539977946</v>
      </c>
      <c r="W12" s="82">
        <f>+I12*'71'!F$27</f>
        <v>583402.65596602508</v>
      </c>
      <c r="X12" s="82">
        <f>+J12*'71'!G$27</f>
        <v>590037.62273780035</v>
      </c>
      <c r="Y12" s="83">
        <f>+K12*'71'!H$27</f>
        <v>637042.64002856065</v>
      </c>
    </row>
    <row r="13" spans="1:25" x14ac:dyDescent="0.25">
      <c r="A13" s="30"/>
      <c r="B13" s="64"/>
      <c r="C13" s="64"/>
      <c r="D13" s="7" t="s">
        <v>41</v>
      </c>
      <c r="E13" s="82">
        <v>8825.2334491652382</v>
      </c>
      <c r="F13" s="82">
        <v>8733.0294827713351</v>
      </c>
      <c r="G13" s="82">
        <v>10224.356083919611</v>
      </c>
      <c r="H13" s="82">
        <v>10582.250814081945</v>
      </c>
      <c r="I13" s="82">
        <v>8550.9893137225408</v>
      </c>
      <c r="J13" s="82">
        <v>8506.7722576460328</v>
      </c>
      <c r="K13" s="83">
        <v>13983.958725070805</v>
      </c>
      <c r="O13" s="30"/>
      <c r="P13" s="64"/>
      <c r="Q13" s="64"/>
      <c r="R13" s="7" t="s">
        <v>41</v>
      </c>
      <c r="S13" s="82">
        <f>+E13*'71'!B$27</f>
        <v>14067.422117969389</v>
      </c>
      <c r="T13" s="82">
        <f>+F13*'71'!C$27</f>
        <v>12173.843098983241</v>
      </c>
      <c r="U13" s="82">
        <f>+G13*'71'!D$27</f>
        <v>13373.457757766852</v>
      </c>
      <c r="V13" s="82">
        <f>+H13*'71'!E$27</f>
        <v>13238.395768416511</v>
      </c>
      <c r="W13" s="82">
        <f>+I13*'71'!F$27</f>
        <v>9739.5768283299749</v>
      </c>
      <c r="X13" s="82">
        <f>+J13*'71'!G$27</f>
        <v>9238.3546718035923</v>
      </c>
      <c r="Y13" s="83">
        <f>+K13*'71'!H$27</f>
        <v>13983.958725070805</v>
      </c>
    </row>
    <row r="14" spans="1:25" x14ac:dyDescent="0.25">
      <c r="A14" s="30"/>
      <c r="B14" s="64"/>
      <c r="C14" s="64" t="s">
        <v>47</v>
      </c>
      <c r="D14" s="7" t="s">
        <v>6</v>
      </c>
      <c r="E14" s="82">
        <v>306377.2834380687</v>
      </c>
      <c r="F14" s="82">
        <v>369865.43487175513</v>
      </c>
      <c r="G14" s="82">
        <v>410277.6843455311</v>
      </c>
      <c r="H14" s="82">
        <v>541411.44937208551</v>
      </c>
      <c r="I14" s="82">
        <v>605145.58399774088</v>
      </c>
      <c r="J14" s="82">
        <v>681175.09827368078</v>
      </c>
      <c r="K14" s="83">
        <v>845324.6821225537</v>
      </c>
      <c r="O14" s="30"/>
      <c r="P14" s="64"/>
      <c r="Q14" s="64" t="s">
        <v>47</v>
      </c>
      <c r="R14" s="7" t="s">
        <v>6</v>
      </c>
      <c r="S14" s="82">
        <f>+E14*'71'!B$27</f>
        <v>488365.38980028144</v>
      </c>
      <c r="T14" s="82">
        <f>+F14*'71'!C$27</f>
        <v>515592.41621122672</v>
      </c>
      <c r="U14" s="82">
        <f>+G14*'71'!D$27</f>
        <v>536643.21112395474</v>
      </c>
      <c r="V14" s="82">
        <f>+H14*'71'!E$27</f>
        <v>677305.7231644789</v>
      </c>
      <c r="W14" s="82">
        <f>+I14*'71'!F$27</f>
        <v>689260.82017342688</v>
      </c>
      <c r="X14" s="82">
        <f>+J14*'71'!G$27</f>
        <v>739756.15672521736</v>
      </c>
      <c r="Y14" s="83">
        <f>+K14*'71'!H$27</f>
        <v>845324.6821225537</v>
      </c>
    </row>
    <row r="15" spans="1:25" x14ac:dyDescent="0.25">
      <c r="A15" s="30"/>
      <c r="B15" s="64"/>
      <c r="C15" s="64"/>
      <c r="D15" s="7" t="s">
        <v>41</v>
      </c>
      <c r="E15" s="82">
        <v>8193.9459475213334</v>
      </c>
      <c r="F15" s="82">
        <v>13005.843623125187</v>
      </c>
      <c r="G15" s="82">
        <v>11468.618092690671</v>
      </c>
      <c r="H15" s="82">
        <v>17314.828630082404</v>
      </c>
      <c r="I15" s="82">
        <v>14048.189662280973</v>
      </c>
      <c r="J15" s="82">
        <v>16225.410057637595</v>
      </c>
      <c r="K15" s="83">
        <v>20691.907190305359</v>
      </c>
      <c r="O15" s="30"/>
      <c r="P15" s="64"/>
      <c r="Q15" s="64"/>
      <c r="R15" s="7" t="s">
        <v>41</v>
      </c>
      <c r="S15" s="82">
        <f>+E15*'71'!B$27</f>
        <v>13061.149840349004</v>
      </c>
      <c r="T15" s="82">
        <f>+F15*'71'!C$27</f>
        <v>18130.146010636512</v>
      </c>
      <c r="U15" s="82">
        <f>+G15*'71'!D$27</f>
        <v>15000.952465239397</v>
      </c>
      <c r="V15" s="82">
        <f>+H15*'71'!E$27</f>
        <v>21660.850616233085</v>
      </c>
      <c r="W15" s="82">
        <f>+I15*'71'!F$27</f>
        <v>16000.888025338028</v>
      </c>
      <c r="X15" s="82">
        <f>+J15*'71'!G$27</f>
        <v>17620.795322594429</v>
      </c>
      <c r="Y15" s="83">
        <f>+K15*'71'!H$27</f>
        <v>20691.907190305359</v>
      </c>
    </row>
    <row r="16" spans="1:25" x14ac:dyDescent="0.25">
      <c r="A16" s="30"/>
      <c r="B16" s="64"/>
      <c r="C16" s="64" t="s">
        <v>48</v>
      </c>
      <c r="D16" s="7" t="s">
        <v>6</v>
      </c>
      <c r="E16" s="82">
        <v>327970.83617033763</v>
      </c>
      <c r="F16" s="82">
        <v>384484.61847972288</v>
      </c>
      <c r="G16" s="82">
        <v>425418.44437367347</v>
      </c>
      <c r="H16" s="82">
        <v>525396.28356010246</v>
      </c>
      <c r="I16" s="82">
        <v>566922.11014462693</v>
      </c>
      <c r="J16" s="82">
        <v>653816.82889344147</v>
      </c>
      <c r="K16" s="83">
        <v>797965.85813021671</v>
      </c>
      <c r="O16" s="30"/>
      <c r="P16" s="64"/>
      <c r="Q16" s="64" t="s">
        <v>48</v>
      </c>
      <c r="R16" s="7" t="s">
        <v>6</v>
      </c>
      <c r="S16" s="82">
        <f>+E16*'71'!B$27</f>
        <v>522785.51285551814</v>
      </c>
      <c r="T16" s="82">
        <f>+F16*'71'!C$27</f>
        <v>535971.55816073378</v>
      </c>
      <c r="U16" s="82">
        <f>+G16*'71'!D$27</f>
        <v>556447.32524076488</v>
      </c>
      <c r="V16" s="82">
        <f>+H16*'71'!E$27</f>
        <v>657270.75073368812</v>
      </c>
      <c r="W16" s="82">
        <f>+I16*'71'!F$27</f>
        <v>645724.28345473006</v>
      </c>
      <c r="X16" s="82">
        <f>+J16*'71'!G$27</f>
        <v>710045.07617827749</v>
      </c>
      <c r="Y16" s="83">
        <f>+K16*'71'!H$27</f>
        <v>797965.85813021671</v>
      </c>
    </row>
    <row r="17" spans="1:25" x14ac:dyDescent="0.25">
      <c r="A17" s="30"/>
      <c r="B17" s="64"/>
      <c r="C17" s="64"/>
      <c r="D17" s="7" t="s">
        <v>41</v>
      </c>
      <c r="E17" s="82">
        <v>9075.2148636811216</v>
      </c>
      <c r="F17" s="82">
        <v>11351.682874180278</v>
      </c>
      <c r="G17" s="82">
        <v>13772.355750610428</v>
      </c>
      <c r="H17" s="82">
        <v>16976.097379757481</v>
      </c>
      <c r="I17" s="82">
        <v>13720.047152032797</v>
      </c>
      <c r="J17" s="82">
        <v>22910.348914498896</v>
      </c>
      <c r="K17" s="83">
        <v>21715.387108121078</v>
      </c>
      <c r="O17" s="30"/>
      <c r="P17" s="64"/>
      <c r="Q17" s="64"/>
      <c r="R17" s="7" t="s">
        <v>41</v>
      </c>
      <c r="S17" s="82">
        <f>+E17*'71'!B$27</f>
        <v>14465.892492707706</v>
      </c>
      <c r="T17" s="82">
        <f>+F17*'71'!C$27</f>
        <v>15824.245926607309</v>
      </c>
      <c r="U17" s="82">
        <f>+G17*'71'!D$27</f>
        <v>18014.241321798439</v>
      </c>
      <c r="V17" s="82">
        <f>+H17*'71'!E$27</f>
        <v>21237.097822076605</v>
      </c>
      <c r="W17" s="82">
        <f>+I17*'71'!F$27</f>
        <v>15627.133706165356</v>
      </c>
      <c r="X17" s="82">
        <f>+J17*'71'!G$27</f>
        <v>24880.638921145804</v>
      </c>
      <c r="Y17" s="83">
        <f>+K17*'71'!H$27</f>
        <v>21715.387108121078</v>
      </c>
    </row>
    <row r="18" spans="1:25" x14ac:dyDescent="0.25">
      <c r="A18" s="30"/>
      <c r="B18" s="64"/>
      <c r="C18" s="64" t="s">
        <v>49</v>
      </c>
      <c r="D18" s="7" t="s">
        <v>6</v>
      </c>
      <c r="E18" s="82">
        <v>311143.9067200491</v>
      </c>
      <c r="F18" s="82">
        <v>454203.89462803514</v>
      </c>
      <c r="G18" s="82">
        <v>437175.88931112236</v>
      </c>
      <c r="H18" s="82">
        <v>488869.47672777192</v>
      </c>
      <c r="I18" s="82">
        <v>518702.0247795168</v>
      </c>
      <c r="J18" s="82">
        <v>566985.00451047218</v>
      </c>
      <c r="K18" s="83">
        <v>664683.23573558219</v>
      </c>
      <c r="O18" s="30"/>
      <c r="P18" s="64"/>
      <c r="Q18" s="64" t="s">
        <v>49</v>
      </c>
      <c r="R18" s="7" t="s">
        <v>6</v>
      </c>
      <c r="S18" s="82">
        <f>+E18*'71'!B$27</f>
        <v>495963.38731175824</v>
      </c>
      <c r="T18" s="82">
        <f>+F18*'71'!C$27</f>
        <v>633160.22911148099</v>
      </c>
      <c r="U18" s="82">
        <f>+G18*'71'!D$27</f>
        <v>571826.06321894808</v>
      </c>
      <c r="V18" s="82">
        <f>+H18*'71'!E$27</f>
        <v>611575.71538644261</v>
      </c>
      <c r="W18" s="82">
        <f>+I18*'71'!F$27</f>
        <v>590801.6062238696</v>
      </c>
      <c r="X18" s="82">
        <f>+J18*'71'!G$27</f>
        <v>615745.71489837288</v>
      </c>
      <c r="Y18" s="83">
        <f>+K18*'71'!H$27</f>
        <v>664683.23573558219</v>
      </c>
    </row>
    <row r="19" spans="1:25" x14ac:dyDescent="0.25">
      <c r="A19" s="30"/>
      <c r="B19" s="64"/>
      <c r="C19" s="64"/>
      <c r="D19" s="7" t="s">
        <v>41</v>
      </c>
      <c r="E19" s="82">
        <v>13093.196705251234</v>
      </c>
      <c r="F19" s="82">
        <v>33177.544697071011</v>
      </c>
      <c r="G19" s="82">
        <v>23703.316850483236</v>
      </c>
      <c r="H19" s="82">
        <v>16304.54724964741</v>
      </c>
      <c r="I19" s="82">
        <v>9620.3476498332529</v>
      </c>
      <c r="J19" s="82">
        <v>13893.044139189949</v>
      </c>
      <c r="K19" s="83">
        <v>13951.178143107971</v>
      </c>
      <c r="O19" s="30"/>
      <c r="P19" s="64"/>
      <c r="Q19" s="64"/>
      <c r="R19" s="7" t="s">
        <v>41</v>
      </c>
      <c r="S19" s="82">
        <f>+E19*'71'!B$27</f>
        <v>20870.555548170465</v>
      </c>
      <c r="T19" s="82">
        <f>+F19*'71'!C$27</f>
        <v>46249.497307716993</v>
      </c>
      <c r="U19" s="82">
        <f>+G19*'71'!D$27</f>
        <v>31003.938440432074</v>
      </c>
      <c r="V19" s="82">
        <f>+H19*'71'!E$27</f>
        <v>20396.988609308908</v>
      </c>
      <c r="W19" s="82">
        <f>+I19*'71'!F$27</f>
        <v>10957.575973160076</v>
      </c>
      <c r="X19" s="82">
        <f>+J19*'71'!G$27</f>
        <v>15087.845935160287</v>
      </c>
      <c r="Y19" s="83">
        <f>+K19*'71'!H$27</f>
        <v>13951.178143107971</v>
      </c>
    </row>
    <row r="20" spans="1:25" x14ac:dyDescent="0.25">
      <c r="A20" s="30"/>
      <c r="B20" s="64"/>
      <c r="C20" s="64" t="s">
        <v>50</v>
      </c>
      <c r="D20" s="7" t="s">
        <v>6</v>
      </c>
      <c r="E20" s="82">
        <v>252467.21434627878</v>
      </c>
      <c r="F20" s="82">
        <v>355037.91329777596</v>
      </c>
      <c r="G20" s="82">
        <v>313952.26875416661</v>
      </c>
      <c r="H20" s="82">
        <v>359019.71373367793</v>
      </c>
      <c r="I20" s="82">
        <v>514418.5891080306</v>
      </c>
      <c r="J20" s="82">
        <v>522056.72362851584</v>
      </c>
      <c r="K20" s="83">
        <v>651353.23351638194</v>
      </c>
      <c r="O20" s="30"/>
      <c r="P20" s="64"/>
      <c r="Q20" s="64" t="s">
        <v>50</v>
      </c>
      <c r="R20" s="7" t="s">
        <v>6</v>
      </c>
      <c r="S20" s="82">
        <f>+E20*'71'!B$27</f>
        <v>402432.73966796836</v>
      </c>
      <c r="T20" s="82">
        <f>+F20*'71'!C$27</f>
        <v>494922.85113709973</v>
      </c>
      <c r="U20" s="82">
        <f>+G20*'71'!D$27</f>
        <v>410649.56753044995</v>
      </c>
      <c r="V20" s="82">
        <f>+H20*'71'!E$27</f>
        <v>449133.66188083106</v>
      </c>
      <c r="W20" s="82">
        <f>+I20*'71'!F$27</f>
        <v>585922.77299404691</v>
      </c>
      <c r="X20" s="82">
        <f>+J20*'71'!G$27</f>
        <v>566953.60186056828</v>
      </c>
      <c r="Y20" s="83">
        <f>+K20*'71'!H$27</f>
        <v>651353.23351638194</v>
      </c>
    </row>
    <row r="21" spans="1:25" x14ac:dyDescent="0.25">
      <c r="A21" s="30"/>
      <c r="B21" s="64"/>
      <c r="C21" s="64"/>
      <c r="D21" s="7" t="s">
        <v>41</v>
      </c>
      <c r="E21" s="82">
        <v>15927.252985653739</v>
      </c>
      <c r="F21" s="82">
        <v>34554.372611036088</v>
      </c>
      <c r="G21" s="82">
        <v>17859.652751550573</v>
      </c>
      <c r="H21" s="82">
        <v>17976.371737718826</v>
      </c>
      <c r="I21" s="82">
        <v>31178.714282681736</v>
      </c>
      <c r="J21" s="82">
        <v>19821.816401282227</v>
      </c>
      <c r="K21" s="83">
        <v>52676.49470823232</v>
      </c>
      <c r="O21" s="30"/>
      <c r="P21" s="64"/>
      <c r="Q21" s="64"/>
      <c r="R21" s="7" t="s">
        <v>41</v>
      </c>
      <c r="S21" s="82">
        <f>+E21*'71'!B$27</f>
        <v>25388.041259132056</v>
      </c>
      <c r="T21" s="82">
        <f>+F21*'71'!C$27</f>
        <v>48168.795419784314</v>
      </c>
      <c r="U21" s="82">
        <f>+G21*'71'!D$27</f>
        <v>23360.425799028151</v>
      </c>
      <c r="V21" s="82">
        <f>+H21*'71'!E$27</f>
        <v>22488.441043886251</v>
      </c>
      <c r="W21" s="82">
        <f>+I21*'71'!F$27</f>
        <v>35512.555567974501</v>
      </c>
      <c r="X21" s="82">
        <f>+J21*'71'!G$27</f>
        <v>21526.492611792499</v>
      </c>
      <c r="Y21" s="83">
        <f>+K21*'71'!H$27</f>
        <v>52676.49470823232</v>
      </c>
    </row>
    <row r="22" spans="1:25" x14ac:dyDescent="0.25">
      <c r="A22" s="30"/>
      <c r="B22" s="64"/>
      <c r="C22" s="73" t="s">
        <v>20</v>
      </c>
      <c r="D22" s="7" t="s">
        <v>6</v>
      </c>
      <c r="E22" s="82">
        <f>+'71'!D9</f>
        <v>280764.75642196584</v>
      </c>
      <c r="F22" s="82">
        <f>+'71'!E9</f>
        <v>352534.1070044628</v>
      </c>
      <c r="G22" s="82">
        <f>+'71'!F9</f>
        <v>382280.37957241613</v>
      </c>
      <c r="H22" s="82">
        <f>+'71'!G9</f>
        <v>469106.47110915347</v>
      </c>
      <c r="I22" s="82">
        <f>+'71'!H9</f>
        <v>520936.02978897537</v>
      </c>
      <c r="J22" s="82">
        <f>+'71'!I9</f>
        <v>574423.71846092807</v>
      </c>
      <c r="K22" s="83">
        <f>+'71'!J9</f>
        <v>699327.48748415441</v>
      </c>
      <c r="O22" s="30"/>
      <c r="P22" s="64"/>
      <c r="Q22" s="73" t="s">
        <v>20</v>
      </c>
      <c r="R22" s="7" t="s">
        <v>6</v>
      </c>
      <c r="S22" s="82">
        <f>+E22*'71'!B$27</f>
        <v>447539.02173661353</v>
      </c>
      <c r="T22" s="82">
        <f>+F22*'71'!C$27</f>
        <v>491432.5451642212</v>
      </c>
      <c r="U22" s="82">
        <f>+G22*'71'!D$27</f>
        <v>500022.73648072034</v>
      </c>
      <c r="V22" s="82">
        <f>+H22*'71'!E$27</f>
        <v>586852.19535755098</v>
      </c>
      <c r="W22" s="82">
        <f>+I22*'71'!F$27</f>
        <v>593346.13792964292</v>
      </c>
      <c r="X22" s="82">
        <f>+J22*'71'!G$27</f>
        <v>623824.15824856795</v>
      </c>
      <c r="Y22" s="83">
        <f>+K22*'71'!H$27</f>
        <v>699327.48748415441</v>
      </c>
    </row>
    <row r="23" spans="1:25" x14ac:dyDescent="0.25">
      <c r="A23" s="30"/>
      <c r="B23" s="64"/>
      <c r="C23" s="64"/>
      <c r="D23" s="7" t="s">
        <v>41</v>
      </c>
      <c r="E23" s="82">
        <f>+'71'!D10</f>
        <v>5559.5994585891231</v>
      </c>
      <c r="F23" s="82">
        <f>+'71'!E10</f>
        <v>8148.940787149575</v>
      </c>
      <c r="G23" s="82">
        <f>+'71'!F10</f>
        <v>9029.2982013510318</v>
      </c>
      <c r="H23" s="82">
        <f>+'71'!G10</f>
        <v>8493.2162299516585</v>
      </c>
      <c r="I23" s="82">
        <f>+'71'!H10</f>
        <v>8270.8524786786293</v>
      </c>
      <c r="J23" s="82">
        <f>+'71'!I10</f>
        <v>9591.0837472710828</v>
      </c>
      <c r="K23" s="83">
        <f>+'71'!J10</f>
        <v>10117.438496599163</v>
      </c>
      <c r="O23" s="30"/>
      <c r="P23" s="64"/>
      <c r="Q23" s="64"/>
      <c r="R23" s="7" t="s">
        <v>41</v>
      </c>
      <c r="S23" s="82">
        <f>+E23*'71'!B$27</f>
        <v>8862.0015369910616</v>
      </c>
      <c r="T23" s="82">
        <f>+F23*'71'!C$27</f>
        <v>11359.623457286509</v>
      </c>
      <c r="U23" s="82">
        <f>+G23*'71'!D$27</f>
        <v>11810.32204736715</v>
      </c>
      <c r="V23" s="82">
        <f>+H23*'71'!E$27</f>
        <v>10625.013503669525</v>
      </c>
      <c r="W23" s="82">
        <f>+I23*'71'!F$27</f>
        <v>9420.5009732149592</v>
      </c>
      <c r="X23" s="82">
        <f>+J23*'71'!G$27</f>
        <v>10415.916949536397</v>
      </c>
      <c r="Y23" s="83">
        <f>+K23*'71'!H$27</f>
        <v>10117.438496599163</v>
      </c>
    </row>
    <row r="24" spans="1:25" x14ac:dyDescent="0.25">
      <c r="A24" s="30"/>
      <c r="B24" s="64"/>
      <c r="C24" s="64"/>
      <c r="D24" s="7"/>
      <c r="E24" s="82"/>
      <c r="F24" s="82"/>
      <c r="G24" s="82"/>
      <c r="H24" s="82"/>
      <c r="I24" s="82"/>
      <c r="J24" s="82"/>
      <c r="K24" s="83"/>
      <c r="O24" s="30"/>
      <c r="P24" s="64"/>
      <c r="Q24" s="64"/>
      <c r="R24" s="7"/>
      <c r="S24" s="82"/>
      <c r="T24" s="82"/>
      <c r="U24" s="82"/>
      <c r="V24" s="82"/>
      <c r="W24" s="82"/>
      <c r="X24" s="82"/>
      <c r="Y24" s="83"/>
    </row>
    <row r="25" spans="1:25" x14ac:dyDescent="0.25">
      <c r="A25" s="30"/>
      <c r="B25" s="18" t="s">
        <v>21</v>
      </c>
      <c r="C25" s="64" t="s">
        <v>44</v>
      </c>
      <c r="D25" s="7" t="s">
        <v>6</v>
      </c>
      <c r="E25" s="82">
        <v>97525.566764478266</v>
      </c>
      <c r="F25" s="82">
        <v>120804.73357664233</v>
      </c>
      <c r="G25" s="82">
        <v>149931.08000167279</v>
      </c>
      <c r="H25" s="82">
        <v>170668.19543550807</v>
      </c>
      <c r="I25" s="82">
        <v>182097.5106850887</v>
      </c>
      <c r="J25" s="82">
        <v>190107.25535495279</v>
      </c>
      <c r="K25" s="83">
        <v>213931.85716377123</v>
      </c>
      <c r="O25" s="30"/>
      <c r="P25" s="18" t="s">
        <v>21</v>
      </c>
      <c r="Q25" s="64" t="s">
        <v>44</v>
      </c>
      <c r="R25" s="7" t="s">
        <v>6</v>
      </c>
      <c r="S25" s="82">
        <f>+E25*'71'!B$27</f>
        <v>155455.75342257833</v>
      </c>
      <c r="T25" s="82">
        <f>+F25*'71'!C$27</f>
        <v>168401.79860583943</v>
      </c>
      <c r="U25" s="82">
        <f>+G25*'71'!D$27</f>
        <v>196109.85264218802</v>
      </c>
      <c r="V25" s="82">
        <f>+H25*'71'!E$27</f>
        <v>213505.91248982056</v>
      </c>
      <c r="W25" s="82">
        <f>+I25*'71'!F$27</f>
        <v>207409.06467031603</v>
      </c>
      <c r="X25" s="82">
        <f>+J25*'71'!G$27</f>
        <v>206456.47931547876</v>
      </c>
      <c r="Y25" s="83">
        <f>+K25*'71'!H$27</f>
        <v>213931.85716377123</v>
      </c>
    </row>
    <row r="26" spans="1:25" x14ac:dyDescent="0.25">
      <c r="A26" s="30"/>
      <c r="B26" s="64"/>
      <c r="C26" s="64"/>
      <c r="D26" s="7" t="s">
        <v>41</v>
      </c>
      <c r="E26" s="82">
        <v>3112.4156788892192</v>
      </c>
      <c r="F26" s="82">
        <v>8040.3018074532793</v>
      </c>
      <c r="G26" s="82">
        <v>6232.9381891210742</v>
      </c>
      <c r="H26" s="82">
        <v>5610.4276482517671</v>
      </c>
      <c r="I26" s="82">
        <v>6352.8767808741723</v>
      </c>
      <c r="J26" s="82">
        <v>7473.7551199423115</v>
      </c>
      <c r="K26" s="83">
        <v>14027.266327326381</v>
      </c>
      <c r="O26" s="30"/>
      <c r="P26" s="64"/>
      <c r="Q26" s="64"/>
      <c r="R26" s="7" t="s">
        <v>41</v>
      </c>
      <c r="S26" s="82">
        <f>+E26*'71'!B$27</f>
        <v>4961.1905921494154</v>
      </c>
      <c r="T26" s="82">
        <f>+F26*'71'!C$27</f>
        <v>11208.180719589873</v>
      </c>
      <c r="U26" s="82">
        <f>+G26*'71'!D$27</f>
        <v>8152.6831513703655</v>
      </c>
      <c r="V26" s="82">
        <f>+H26*'71'!E$27</f>
        <v>7018.6449879629599</v>
      </c>
      <c r="W26" s="82">
        <f>+I26*'71'!F$27</f>
        <v>7235.9266534156823</v>
      </c>
      <c r="X26" s="82">
        <f>+J26*'71'!G$27</f>
        <v>8116.4980602573505</v>
      </c>
      <c r="Y26" s="83">
        <f>+K26*'71'!H$27</f>
        <v>14027.266327326381</v>
      </c>
    </row>
    <row r="27" spans="1:25" x14ac:dyDescent="0.25">
      <c r="A27" s="30"/>
      <c r="B27" s="64"/>
      <c r="C27" s="64" t="s">
        <v>45</v>
      </c>
      <c r="D27" s="7" t="s">
        <v>6</v>
      </c>
      <c r="E27" s="82">
        <v>145409.7342195439</v>
      </c>
      <c r="F27" s="82">
        <v>180051.84599506538</v>
      </c>
      <c r="G27" s="82">
        <v>198894.77630168627</v>
      </c>
      <c r="H27" s="82">
        <v>231885.83357867369</v>
      </c>
      <c r="I27" s="82">
        <v>268560.58180697082</v>
      </c>
      <c r="J27" s="82">
        <v>287108.58840755688</v>
      </c>
      <c r="K27" s="83">
        <v>289556.45329693059</v>
      </c>
      <c r="O27" s="30"/>
      <c r="P27" s="64"/>
      <c r="Q27" s="64" t="s">
        <v>45</v>
      </c>
      <c r="R27" s="7" t="s">
        <v>6</v>
      </c>
      <c r="S27" s="82">
        <f>+E27*'71'!B$27</f>
        <v>231783.11634595296</v>
      </c>
      <c r="T27" s="82">
        <f>+F27*'71'!C$27</f>
        <v>250992.27331712117</v>
      </c>
      <c r="U27" s="82">
        <f>+G27*'71'!D$27</f>
        <v>260154.36740260565</v>
      </c>
      <c r="V27" s="82">
        <f>+H27*'71'!E$27</f>
        <v>290089.17780692078</v>
      </c>
      <c r="W27" s="82">
        <f>+I27*'71'!F$27</f>
        <v>305890.50267813978</v>
      </c>
      <c r="X27" s="82">
        <f>+J27*'71'!G$27</f>
        <v>311799.9270106068</v>
      </c>
      <c r="Y27" s="83">
        <f>+K27*'71'!H$27</f>
        <v>289556.45329693059</v>
      </c>
    </row>
    <row r="28" spans="1:25" x14ac:dyDescent="0.25">
      <c r="A28" s="30"/>
      <c r="B28" s="64"/>
      <c r="C28" s="64"/>
      <c r="D28" s="7" t="s">
        <v>41</v>
      </c>
      <c r="E28" s="82">
        <v>3044.1624478671361</v>
      </c>
      <c r="F28" s="82">
        <v>7083.3546169282235</v>
      </c>
      <c r="G28" s="82">
        <v>7991.8989782628569</v>
      </c>
      <c r="H28" s="82">
        <v>4395.0442548474948</v>
      </c>
      <c r="I28" s="82">
        <v>8956.6513012291089</v>
      </c>
      <c r="J28" s="82">
        <v>5941.628979181839</v>
      </c>
      <c r="K28" s="83">
        <v>7361.6340416572812</v>
      </c>
      <c r="O28" s="30"/>
      <c r="P28" s="64"/>
      <c r="Q28" s="64"/>
      <c r="R28" s="7" t="s">
        <v>41</v>
      </c>
      <c r="S28" s="82">
        <f>+E28*'71'!B$27</f>
        <v>4852.3949419002147</v>
      </c>
      <c r="T28" s="82">
        <f>+F28*'71'!C$27</f>
        <v>9874.1963359979454</v>
      </c>
      <c r="U28" s="82">
        <f>+G28*'71'!D$27</f>
        <v>10453.403863567817</v>
      </c>
      <c r="V28" s="82">
        <f>+H28*'71'!E$27</f>
        <v>5498.2003628142156</v>
      </c>
      <c r="W28" s="82">
        <f>+I28*'71'!F$27</f>
        <v>10201.625832099955</v>
      </c>
      <c r="X28" s="82">
        <f>+J28*'71'!G$27</f>
        <v>6452.6090713914773</v>
      </c>
      <c r="Y28" s="83">
        <f>+K28*'71'!H$27</f>
        <v>7361.6340416572812</v>
      </c>
    </row>
    <row r="29" spans="1:25" x14ac:dyDescent="0.25">
      <c r="A29" s="30"/>
      <c r="B29" s="64"/>
      <c r="C29" s="64" t="s">
        <v>46</v>
      </c>
      <c r="D29" s="7" t="s">
        <v>6</v>
      </c>
      <c r="E29" s="82">
        <v>228515.80271584072</v>
      </c>
      <c r="F29" s="82">
        <v>277439.76536284963</v>
      </c>
      <c r="G29" s="82">
        <v>307988.11709615629</v>
      </c>
      <c r="H29" s="82">
        <v>373839.25550950901</v>
      </c>
      <c r="I29" s="82">
        <v>419707.15116068412</v>
      </c>
      <c r="J29" s="82">
        <v>469301.03508431488</v>
      </c>
      <c r="K29" s="83">
        <v>549679.33366748702</v>
      </c>
      <c r="O29" s="30"/>
      <c r="P29" s="64"/>
      <c r="Q29" s="64" t="s">
        <v>46</v>
      </c>
      <c r="R29" s="7" t="s">
        <v>6</v>
      </c>
      <c r="S29" s="82">
        <f>+E29*'71'!B$27</f>
        <v>364254.18952905008</v>
      </c>
      <c r="T29" s="82">
        <f>+F29*'71'!C$27</f>
        <v>386751.03291581245</v>
      </c>
      <c r="U29" s="82">
        <f>+G29*'71'!D$27</f>
        <v>402848.45716177241</v>
      </c>
      <c r="V29" s="82">
        <f>+H29*'71'!E$27</f>
        <v>467672.90864239575</v>
      </c>
      <c r="W29" s="82">
        <f>+I29*'71'!F$27</f>
        <v>478046.44517201924</v>
      </c>
      <c r="X29" s="82">
        <f>+J29*'71'!G$27</f>
        <v>509660.92410156596</v>
      </c>
      <c r="Y29" s="83">
        <f>+K29*'71'!H$27</f>
        <v>549679.33366748702</v>
      </c>
    </row>
    <row r="30" spans="1:25" x14ac:dyDescent="0.25">
      <c r="A30" s="30"/>
      <c r="B30" s="64"/>
      <c r="C30" s="64"/>
      <c r="D30" s="7" t="s">
        <v>41</v>
      </c>
      <c r="E30" s="82">
        <v>7265.5665651423296</v>
      </c>
      <c r="F30" s="82">
        <v>7096.3510190956285</v>
      </c>
      <c r="G30" s="82">
        <v>8307.6262548014602</v>
      </c>
      <c r="H30" s="82">
        <v>8792.2272118387391</v>
      </c>
      <c r="I30" s="82">
        <v>6255.7076459664922</v>
      </c>
      <c r="J30" s="82">
        <v>8833.2748137332601</v>
      </c>
      <c r="K30" s="83">
        <v>10440.490132769244</v>
      </c>
      <c r="O30" s="30"/>
      <c r="P30" s="64"/>
      <c r="Q30" s="64"/>
      <c r="R30" s="7" t="s">
        <v>41</v>
      </c>
      <c r="S30" s="82">
        <f>+E30*'71'!B$27</f>
        <v>11581.313104836872</v>
      </c>
      <c r="T30" s="82">
        <f>+F30*'71'!C$27</f>
        <v>9892.313320619307</v>
      </c>
      <c r="U30" s="82">
        <f>+G30*'71'!D$27</f>
        <v>10866.37514128031</v>
      </c>
      <c r="V30" s="82">
        <f>+H30*'71'!E$27</f>
        <v>10999.076242010262</v>
      </c>
      <c r="W30" s="82">
        <f>+I30*'71'!F$27</f>
        <v>7125.2510087558348</v>
      </c>
      <c r="X30" s="82">
        <f>+J30*'71'!G$27</f>
        <v>9592.9364477143208</v>
      </c>
      <c r="Y30" s="83">
        <f>+K30*'71'!H$27</f>
        <v>10440.490132769244</v>
      </c>
    </row>
    <row r="31" spans="1:25" x14ac:dyDescent="0.25">
      <c r="A31" s="30"/>
      <c r="B31" s="64"/>
      <c r="C31" s="64" t="s">
        <v>47</v>
      </c>
      <c r="D31" s="7" t="s">
        <v>6</v>
      </c>
      <c r="E31" s="82">
        <v>217618.09860153706</v>
      </c>
      <c r="F31" s="82">
        <v>257132.9424423945</v>
      </c>
      <c r="G31" s="82">
        <v>310286.41852552677</v>
      </c>
      <c r="H31" s="82">
        <v>386675.04310079105</v>
      </c>
      <c r="I31" s="82">
        <v>424102.43144871615</v>
      </c>
      <c r="J31" s="82">
        <v>516721.89664022275</v>
      </c>
      <c r="K31" s="83">
        <v>639793.52557063976</v>
      </c>
      <c r="O31" s="30"/>
      <c r="P31" s="64"/>
      <c r="Q31" s="64" t="s">
        <v>47</v>
      </c>
      <c r="R31" s="7" t="s">
        <v>6</v>
      </c>
      <c r="S31" s="82">
        <f>+E31*'71'!B$27</f>
        <v>346883.24917085003</v>
      </c>
      <c r="T31" s="82">
        <f>+F31*'71'!C$27</f>
        <v>358443.32176469796</v>
      </c>
      <c r="U31" s="82">
        <f>+G31*'71'!D$27</f>
        <v>405854.63543138903</v>
      </c>
      <c r="V31" s="82">
        <f>+H31*'71'!E$27</f>
        <v>483730.47891908954</v>
      </c>
      <c r="W31" s="82">
        <f>+I31*'71'!F$27</f>
        <v>483052.66942008771</v>
      </c>
      <c r="X31" s="82">
        <f>+J31*'71'!G$27</f>
        <v>561159.97975128191</v>
      </c>
      <c r="Y31" s="83">
        <f>+K31*'71'!H$27</f>
        <v>639793.52557063976</v>
      </c>
    </row>
    <row r="32" spans="1:25" x14ac:dyDescent="0.25">
      <c r="A32" s="30"/>
      <c r="B32" s="64"/>
      <c r="C32" s="64"/>
      <c r="D32" s="7" t="s">
        <v>41</v>
      </c>
      <c r="E32" s="82">
        <v>7033.8413986742826</v>
      </c>
      <c r="F32" s="82">
        <v>8470.3511495018884</v>
      </c>
      <c r="G32" s="82">
        <v>12812.548597123829</v>
      </c>
      <c r="H32" s="82">
        <v>11716.756450332718</v>
      </c>
      <c r="I32" s="82">
        <v>8080.8435633898916</v>
      </c>
      <c r="J32" s="82">
        <v>11543.472964634413</v>
      </c>
      <c r="K32" s="83">
        <v>13739.227749656176</v>
      </c>
      <c r="O32" s="30"/>
      <c r="P32" s="64"/>
      <c r="Q32" s="64"/>
      <c r="R32" s="7" t="s">
        <v>41</v>
      </c>
      <c r="S32" s="82">
        <f>+E32*'71'!B$27</f>
        <v>11211.943189486805</v>
      </c>
      <c r="T32" s="82">
        <f>+F32*'71'!C$27</f>
        <v>11807.669502405633</v>
      </c>
      <c r="U32" s="82">
        <f>+G32*'71'!D$27</f>
        <v>16758.81356503797</v>
      </c>
      <c r="V32" s="82">
        <f>+H32*'71'!E$27</f>
        <v>14657.662319366229</v>
      </c>
      <c r="W32" s="82">
        <f>+I32*'71'!F$27</f>
        <v>9204.0808187010862</v>
      </c>
      <c r="X32" s="82">
        <f>+J32*'71'!G$27</f>
        <v>12536.211639592973</v>
      </c>
      <c r="Y32" s="83">
        <f>+K32*'71'!H$27</f>
        <v>13739.227749656176</v>
      </c>
    </row>
    <row r="33" spans="1:25" x14ac:dyDescent="0.25">
      <c r="A33" s="30"/>
      <c r="B33" s="64"/>
      <c r="C33" s="64" t="s">
        <v>48</v>
      </c>
      <c r="D33" s="7" t="s">
        <v>6</v>
      </c>
      <c r="E33" s="82">
        <v>228127.29758417595</v>
      </c>
      <c r="F33" s="82">
        <v>266796.29485376953</v>
      </c>
      <c r="G33" s="82">
        <v>291150.46902141493</v>
      </c>
      <c r="H33" s="82">
        <v>330022.22604917787</v>
      </c>
      <c r="I33" s="82">
        <v>391753.39969241031</v>
      </c>
      <c r="J33" s="82">
        <v>436660.96109421767</v>
      </c>
      <c r="K33" s="83">
        <v>562769.29363765544</v>
      </c>
      <c r="O33" s="30"/>
      <c r="P33" s="64"/>
      <c r="Q33" s="64" t="s">
        <v>48</v>
      </c>
      <c r="R33" s="7" t="s">
        <v>6</v>
      </c>
      <c r="S33" s="82">
        <f>+E33*'71'!B$27</f>
        <v>363634.91234917642</v>
      </c>
      <c r="T33" s="82">
        <f>+F33*'71'!C$27</f>
        <v>371914.03502615477</v>
      </c>
      <c r="U33" s="82">
        <f>+G33*'71'!D$27</f>
        <v>380824.81348001072</v>
      </c>
      <c r="V33" s="82">
        <f>+H33*'71'!E$27</f>
        <v>412857.80478752148</v>
      </c>
      <c r="W33" s="82">
        <f>+I33*'71'!F$27</f>
        <v>446207.12224965537</v>
      </c>
      <c r="X33" s="82">
        <f>+J33*'71'!G$27</f>
        <v>474213.80374832044</v>
      </c>
      <c r="Y33" s="83">
        <f>+K33*'71'!H$27</f>
        <v>562769.29363765544</v>
      </c>
    </row>
    <row r="34" spans="1:25" x14ac:dyDescent="0.25">
      <c r="A34" s="30"/>
      <c r="B34" s="64"/>
      <c r="C34" s="64"/>
      <c r="D34" s="7" t="s">
        <v>41</v>
      </c>
      <c r="E34" s="82">
        <v>7297.5157957726324</v>
      </c>
      <c r="F34" s="82">
        <v>10062.778785672652</v>
      </c>
      <c r="G34" s="82">
        <v>10635.207836314052</v>
      </c>
      <c r="H34" s="82">
        <v>7230.5848946945962</v>
      </c>
      <c r="I34" s="82">
        <v>9860.6960949468667</v>
      </c>
      <c r="J34" s="82">
        <v>10962.644586863189</v>
      </c>
      <c r="K34" s="83">
        <v>11380.22944211621</v>
      </c>
      <c r="O34" s="30"/>
      <c r="P34" s="64"/>
      <c r="Q34" s="64"/>
      <c r="R34" s="7" t="s">
        <v>41</v>
      </c>
      <c r="S34" s="82">
        <f>+E34*'71'!B$27</f>
        <v>11632.240178461576</v>
      </c>
      <c r="T34" s="82">
        <f>+F34*'71'!C$27</f>
        <v>14027.513627227678</v>
      </c>
      <c r="U34" s="82">
        <f>+G34*'71'!D$27</f>
        <v>13910.85184989878</v>
      </c>
      <c r="V34" s="82">
        <f>+H34*'71'!E$27</f>
        <v>9045.4617032629394</v>
      </c>
      <c r="W34" s="82">
        <f>+I34*'71'!F$27</f>
        <v>11231.332852144482</v>
      </c>
      <c r="X34" s="82">
        <f>+J34*'71'!G$27</f>
        <v>11905.432021333425</v>
      </c>
      <c r="Y34" s="83">
        <f>+K34*'71'!H$27</f>
        <v>11380.22944211621</v>
      </c>
    </row>
    <row r="35" spans="1:25" x14ac:dyDescent="0.25">
      <c r="A35" s="30"/>
      <c r="B35" s="64"/>
      <c r="C35" s="64" t="s">
        <v>49</v>
      </c>
      <c r="D35" s="7" t="s">
        <v>6</v>
      </c>
      <c r="E35" s="82">
        <v>223785.35960799552</v>
      </c>
      <c r="F35" s="82">
        <v>265667.0654626342</v>
      </c>
      <c r="G35" s="82">
        <v>294803.07647709403</v>
      </c>
      <c r="H35" s="82">
        <v>360901.43549360696</v>
      </c>
      <c r="I35" s="82">
        <v>366427.9918809412</v>
      </c>
      <c r="J35" s="82">
        <v>405300.59456929588</v>
      </c>
      <c r="K35" s="83">
        <v>530265.55190450873</v>
      </c>
      <c r="O35" s="30"/>
      <c r="P35" s="64"/>
      <c r="Q35" s="64" t="s">
        <v>49</v>
      </c>
      <c r="R35" s="7" t="s">
        <v>6</v>
      </c>
      <c r="S35" s="82">
        <f>+E35*'71'!B$27</f>
        <v>356713.86321514484</v>
      </c>
      <c r="T35" s="82">
        <f>+F35*'71'!C$27</f>
        <v>370339.88925491209</v>
      </c>
      <c r="U35" s="82">
        <f>+G35*'71'!D$27</f>
        <v>385602.42403203901</v>
      </c>
      <c r="V35" s="82">
        <f>+H35*'71'!E$27</f>
        <v>451487.69580250228</v>
      </c>
      <c r="W35" s="82">
        <f>+I35*'71'!F$27</f>
        <v>417361.48275239201</v>
      </c>
      <c r="X35" s="82">
        <f>+J35*'71'!G$27</f>
        <v>440156.44570225535</v>
      </c>
      <c r="Y35" s="83">
        <f>+K35*'71'!H$27</f>
        <v>530265.55190450873</v>
      </c>
    </row>
    <row r="36" spans="1:25" x14ac:dyDescent="0.25">
      <c r="A36" s="30"/>
      <c r="B36" s="64"/>
      <c r="C36" s="64"/>
      <c r="D36" s="7" t="s">
        <v>41</v>
      </c>
      <c r="E36" s="82">
        <v>10532.291198371375</v>
      </c>
      <c r="F36" s="82">
        <v>11573.102382330919</v>
      </c>
      <c r="G36" s="82">
        <v>13448.403101670388</v>
      </c>
      <c r="H36" s="82">
        <v>23693.919979259186</v>
      </c>
      <c r="I36" s="82">
        <v>8697.6192322942843</v>
      </c>
      <c r="J36" s="82">
        <v>10670.329826302908</v>
      </c>
      <c r="K36" s="83">
        <v>12865.320602317744</v>
      </c>
      <c r="O36" s="30"/>
      <c r="P36" s="64"/>
      <c r="Q36" s="64"/>
      <c r="R36" s="7" t="s">
        <v>41</v>
      </c>
      <c r="S36" s="82">
        <f>+E36*'71'!B$27</f>
        <v>16788.472170203971</v>
      </c>
      <c r="T36" s="82">
        <f>+F36*'71'!C$27</f>
        <v>16132.904720969302</v>
      </c>
      <c r="U36" s="82">
        <f>+G36*'71'!D$27</f>
        <v>17590.511256984868</v>
      </c>
      <c r="V36" s="82">
        <f>+H36*'71'!E$27</f>
        <v>29641.09389405324</v>
      </c>
      <c r="W36" s="82">
        <f>+I36*'71'!F$27</f>
        <v>9906.5883055831891</v>
      </c>
      <c r="X36" s="82">
        <f>+J36*'71'!G$27</f>
        <v>11587.978191364959</v>
      </c>
      <c r="Y36" s="83">
        <f>+K36*'71'!H$27</f>
        <v>12865.320602317744</v>
      </c>
    </row>
    <row r="37" spans="1:25" x14ac:dyDescent="0.25">
      <c r="A37" s="30"/>
      <c r="B37" s="64"/>
      <c r="C37" s="64" t="s">
        <v>50</v>
      </c>
      <c r="D37" s="7" t="s">
        <v>6</v>
      </c>
      <c r="E37" s="82">
        <v>149689.11604751367</v>
      </c>
      <c r="F37" s="82">
        <v>215247.99635471127</v>
      </c>
      <c r="G37" s="82">
        <v>218345.52163567464</v>
      </c>
      <c r="H37" s="82">
        <v>238782.30208233741</v>
      </c>
      <c r="I37" s="82">
        <v>263110.16950475203</v>
      </c>
      <c r="J37" s="82">
        <v>371431.35666500835</v>
      </c>
      <c r="K37" s="83">
        <v>410044.60037987417</v>
      </c>
      <c r="O37" s="30"/>
      <c r="P37" s="64"/>
      <c r="Q37" s="64" t="s">
        <v>50</v>
      </c>
      <c r="R37" s="7" t="s">
        <v>6</v>
      </c>
      <c r="S37" s="82">
        <f>+E37*'71'!B$27</f>
        <v>238604.45097973678</v>
      </c>
      <c r="T37" s="82">
        <f>+F37*'71'!C$27</f>
        <v>300055.70691846753</v>
      </c>
      <c r="U37" s="82">
        <f>+G37*'71'!D$27</f>
        <v>285595.94229946245</v>
      </c>
      <c r="V37" s="82">
        <f>+H37*'71'!E$27</f>
        <v>298716.65990500408</v>
      </c>
      <c r="W37" s="82">
        <f>+I37*'71'!F$27</f>
        <v>299682.48306591256</v>
      </c>
      <c r="X37" s="82">
        <f>+J37*'71'!G$27</f>
        <v>403374.45333819912</v>
      </c>
      <c r="Y37" s="83">
        <f>+K37*'71'!H$27</f>
        <v>410044.60037987417</v>
      </c>
    </row>
    <row r="38" spans="1:25" x14ac:dyDescent="0.25">
      <c r="A38" s="30"/>
      <c r="B38" s="64"/>
      <c r="C38" s="64"/>
      <c r="D38" s="7" t="s">
        <v>41</v>
      </c>
      <c r="E38" s="82">
        <v>12528.496736105531</v>
      </c>
      <c r="F38" s="82">
        <v>27935.363825048753</v>
      </c>
      <c r="G38" s="82">
        <v>17659.627847533888</v>
      </c>
      <c r="H38" s="82">
        <v>19693.695370788511</v>
      </c>
      <c r="I38" s="82">
        <v>13469.703000873229</v>
      </c>
      <c r="J38" s="82">
        <v>21899.914220760835</v>
      </c>
      <c r="K38" s="83">
        <v>21441.678510148697</v>
      </c>
      <c r="O38" s="30"/>
      <c r="P38" s="64"/>
      <c r="Q38" s="64"/>
      <c r="R38" s="7" t="s">
        <v>41</v>
      </c>
      <c r="S38" s="82">
        <f>+E38*'71'!B$27</f>
        <v>19970.423797352214</v>
      </c>
      <c r="T38" s="82">
        <f>+F38*'71'!C$27</f>
        <v>38941.897172117962</v>
      </c>
      <c r="U38" s="82">
        <f>+G38*'71'!D$27</f>
        <v>23098.793224574325</v>
      </c>
      <c r="V38" s="82">
        <f>+H38*'71'!E$27</f>
        <v>24636.812908856424</v>
      </c>
      <c r="W38" s="82">
        <f>+I38*'71'!F$27</f>
        <v>15341.991717994608</v>
      </c>
      <c r="X38" s="82">
        <f>+J38*'71'!G$27</f>
        <v>23783.306843746268</v>
      </c>
      <c r="Y38" s="83">
        <f>+K38*'71'!H$27</f>
        <v>21441.678510148697</v>
      </c>
    </row>
    <row r="39" spans="1:25" x14ac:dyDescent="0.25">
      <c r="A39" s="30"/>
      <c r="B39" s="64"/>
      <c r="C39" s="73" t="s">
        <v>20</v>
      </c>
      <c r="D39" s="7" t="s">
        <v>6</v>
      </c>
      <c r="E39" s="82">
        <f>+'71'!D11</f>
        <v>210638.25987961679</v>
      </c>
      <c r="F39" s="82">
        <f>+'71'!E11</f>
        <v>253230.38226508992</v>
      </c>
      <c r="G39" s="82">
        <f>+'71'!F11</f>
        <v>286678.88029404049</v>
      </c>
      <c r="H39" s="82">
        <f>+'71'!G11</f>
        <v>344020.69906407315</v>
      </c>
      <c r="I39" s="82">
        <f>+'71'!H11</f>
        <v>383852.53582535323</v>
      </c>
      <c r="J39" s="82">
        <f>+'71'!I11</f>
        <v>441691.45093462802</v>
      </c>
      <c r="K39" s="83">
        <f>+'71'!J11</f>
        <v>551453.9266158361</v>
      </c>
      <c r="O39" s="30"/>
      <c r="P39" s="64"/>
      <c r="Q39" s="73" t="s">
        <v>20</v>
      </c>
      <c r="R39" s="7" t="s">
        <v>6</v>
      </c>
      <c r="S39" s="82">
        <f>+E39*'71'!B$27</f>
        <v>335757.38624810911</v>
      </c>
      <c r="T39" s="82">
        <f>+F39*'71'!C$27</f>
        <v>353003.15287753538</v>
      </c>
      <c r="U39" s="82">
        <f>+G39*'71'!D$27</f>
        <v>374975.97542460496</v>
      </c>
      <c r="V39" s="82">
        <f>+H39*'71'!E$27</f>
        <v>430369.89452915546</v>
      </c>
      <c r="W39" s="82">
        <f>+I39*'71'!F$27</f>
        <v>437208.03830507735</v>
      </c>
      <c r="X39" s="82">
        <f>+J39*'71'!G$27</f>
        <v>479676.91571500606</v>
      </c>
      <c r="Y39" s="83">
        <f>+K39*'71'!H$27</f>
        <v>551453.9266158361</v>
      </c>
    </row>
    <row r="40" spans="1:25" x14ac:dyDescent="0.25">
      <c r="A40" s="30"/>
      <c r="B40" s="64"/>
      <c r="C40" s="64"/>
      <c r="D40" s="7" t="s">
        <v>41</v>
      </c>
      <c r="E40" s="82">
        <f>+'71'!D12</f>
        <v>4741.5706523475928</v>
      </c>
      <c r="F40" s="82">
        <f>+'71'!E12</f>
        <v>4773.7376930147129</v>
      </c>
      <c r="G40" s="82">
        <f>+'71'!F12</f>
        <v>5954.5437213457963</v>
      </c>
      <c r="H40" s="82">
        <f>+'71'!G12</f>
        <v>6142.822049636422</v>
      </c>
      <c r="I40" s="82">
        <f>+'71'!H12</f>
        <v>5125.0335603042422</v>
      </c>
      <c r="J40" s="82">
        <f>+'71'!I12</f>
        <v>6668.781655775877</v>
      </c>
      <c r="K40" s="83">
        <f>+'71'!J12</f>
        <v>6458.4237777526678</v>
      </c>
      <c r="O40" s="30"/>
      <c r="P40" s="64"/>
      <c r="Q40" s="64"/>
      <c r="R40" s="7" t="s">
        <v>41</v>
      </c>
      <c r="S40" s="82">
        <f>+E40*'71'!B$27</f>
        <v>7558.0636198420625</v>
      </c>
      <c r="T40" s="82">
        <f>+F40*'71'!C$27</f>
        <v>6654.5903440625107</v>
      </c>
      <c r="U40" s="82">
        <f>+G40*'71'!D$27</f>
        <v>7788.5431875203021</v>
      </c>
      <c r="V40" s="82">
        <f>+H40*'71'!E$27</f>
        <v>7684.6703840951632</v>
      </c>
      <c r="W40" s="82">
        <f>+I40*'71'!F$27</f>
        <v>5837.4132251865321</v>
      </c>
      <c r="X40" s="82">
        <f>+J40*'71'!G$27</f>
        <v>7242.2968781726031</v>
      </c>
      <c r="Y40" s="83">
        <f>+K40*'71'!H$27</f>
        <v>6458.4237777526678</v>
      </c>
    </row>
    <row r="41" spans="1:25" x14ac:dyDescent="0.25">
      <c r="A41" s="30"/>
      <c r="B41" s="64"/>
      <c r="C41" s="64"/>
      <c r="D41" s="7"/>
      <c r="E41" s="82"/>
      <c r="F41" s="82"/>
      <c r="G41" s="82"/>
      <c r="H41" s="82"/>
      <c r="I41" s="82"/>
      <c r="J41" s="82"/>
      <c r="K41" s="83"/>
      <c r="O41" s="30"/>
      <c r="P41" s="64"/>
      <c r="Q41" s="64"/>
      <c r="R41" s="7"/>
      <c r="S41" s="82"/>
      <c r="T41" s="82"/>
      <c r="U41" s="82"/>
      <c r="V41" s="82"/>
      <c r="W41" s="82"/>
      <c r="X41" s="82"/>
      <c r="Y41" s="83"/>
    </row>
    <row r="42" spans="1:25" x14ac:dyDescent="0.25">
      <c r="A42" s="30"/>
      <c r="B42" s="18" t="s">
        <v>20</v>
      </c>
      <c r="C42" s="64" t="s">
        <v>44</v>
      </c>
      <c r="D42" s="7" t="s">
        <v>6</v>
      </c>
      <c r="E42" s="82">
        <v>109914.24741661358</v>
      </c>
      <c r="F42" s="82">
        <v>131646.67018932942</v>
      </c>
      <c r="G42" s="82">
        <v>171199.69087597221</v>
      </c>
      <c r="H42" s="82">
        <v>192630.42448466065</v>
      </c>
      <c r="I42" s="82">
        <v>203681.5692711467</v>
      </c>
      <c r="J42" s="82">
        <v>225991.81163493931</v>
      </c>
      <c r="K42" s="83">
        <v>235780.40222746145</v>
      </c>
      <c r="O42" s="30"/>
      <c r="P42" s="18" t="s">
        <v>20</v>
      </c>
      <c r="Q42" s="64" t="s">
        <v>44</v>
      </c>
      <c r="R42" s="7" t="s">
        <v>6</v>
      </c>
      <c r="S42" s="82">
        <f>+E42*'71'!B$27</f>
        <v>175203.31038208204</v>
      </c>
      <c r="T42" s="82">
        <f>+F42*'71'!C$27</f>
        <v>183515.45824392524</v>
      </c>
      <c r="U42" s="82">
        <f>+G42*'71'!D$27</f>
        <v>223929.19566577167</v>
      </c>
      <c r="V42" s="82">
        <f>+H42*'71'!E$27</f>
        <v>240980.66103031044</v>
      </c>
      <c r="W42" s="82">
        <f>+I42*'71'!F$27</f>
        <v>231993.30739983608</v>
      </c>
      <c r="X42" s="82">
        <f>+J42*'71'!G$27</f>
        <v>245427.10743554411</v>
      </c>
      <c r="Y42" s="83">
        <f>+K42*'71'!H$27</f>
        <v>235780.40222746145</v>
      </c>
    </row>
    <row r="43" spans="1:25" x14ac:dyDescent="0.25">
      <c r="A43" s="30"/>
      <c r="B43" s="64"/>
      <c r="C43" s="64"/>
      <c r="D43" s="7" t="s">
        <v>41</v>
      </c>
      <c r="E43" s="82">
        <v>2314.5279221539963</v>
      </c>
      <c r="F43" s="82">
        <v>3739.3335877148893</v>
      </c>
      <c r="G43" s="82">
        <v>7719.7135305755264</v>
      </c>
      <c r="H43" s="82">
        <v>4307.3142816049312</v>
      </c>
      <c r="I43" s="82">
        <v>4459.816095680636</v>
      </c>
      <c r="J43" s="82">
        <v>4802.0937707790181</v>
      </c>
      <c r="K43" s="83">
        <v>10922.98525033258</v>
      </c>
      <c r="O43" s="30"/>
      <c r="P43" s="64"/>
      <c r="Q43" s="64"/>
      <c r="R43" s="7" t="s">
        <v>41</v>
      </c>
      <c r="S43" s="82">
        <f>+E43*'71'!B$27</f>
        <v>3689.3575079134698</v>
      </c>
      <c r="T43" s="82">
        <f>+F43*'71'!C$27</f>
        <v>5212.6310212745566</v>
      </c>
      <c r="U43" s="82">
        <f>+G43*'71'!D$27</f>
        <v>10097.385297992789</v>
      </c>
      <c r="V43" s="82">
        <f>+H43*'71'!E$27</f>
        <v>5388.4501662877683</v>
      </c>
      <c r="W43" s="82">
        <f>+I43*'71'!F$27</f>
        <v>5079.7305329802448</v>
      </c>
      <c r="X43" s="82">
        <f>+J43*'71'!G$27</f>
        <v>5215.073835066014</v>
      </c>
      <c r="Y43" s="83">
        <f>+K43*'71'!H$27</f>
        <v>10922.98525033258</v>
      </c>
    </row>
    <row r="44" spans="1:25" x14ac:dyDescent="0.25">
      <c r="A44" s="30"/>
      <c r="B44" s="64"/>
      <c r="C44" s="64" t="s">
        <v>45</v>
      </c>
      <c r="D44" s="7" t="s">
        <v>6</v>
      </c>
      <c r="E44" s="82">
        <v>154435.92436681112</v>
      </c>
      <c r="F44" s="82">
        <v>190109.39256591431</v>
      </c>
      <c r="G44" s="82">
        <v>220325.08389444544</v>
      </c>
      <c r="H44" s="82">
        <v>260541.72627089638</v>
      </c>
      <c r="I44" s="82">
        <v>284686.42923715379</v>
      </c>
      <c r="J44" s="82">
        <v>308606.59586343012</v>
      </c>
      <c r="K44" s="83">
        <v>311390.11353092885</v>
      </c>
      <c r="O44" s="30"/>
      <c r="P44" s="64"/>
      <c r="Q44" s="64" t="s">
        <v>45</v>
      </c>
      <c r="R44" s="7" t="s">
        <v>6</v>
      </c>
      <c r="S44" s="82">
        <f>+E44*'71'!B$27</f>
        <v>246170.86344069691</v>
      </c>
      <c r="T44" s="82">
        <f>+F44*'71'!C$27</f>
        <v>265012.49323688459</v>
      </c>
      <c r="U44" s="82">
        <f>+G44*'71'!D$27</f>
        <v>288185.20973393467</v>
      </c>
      <c r="V44" s="82">
        <f>+H44*'71'!E$27</f>
        <v>325937.69956489134</v>
      </c>
      <c r="W44" s="82">
        <f>+I44*'71'!F$27</f>
        <v>324257.84290111816</v>
      </c>
      <c r="X44" s="82">
        <f>+J44*'71'!G$27</f>
        <v>335146.76310768514</v>
      </c>
      <c r="Y44" s="83">
        <f>+K44*'71'!H$27</f>
        <v>311390.11353092885</v>
      </c>
    </row>
    <row r="45" spans="1:25" x14ac:dyDescent="0.25">
      <c r="A45" s="30"/>
      <c r="B45" s="64"/>
      <c r="C45" s="64"/>
      <c r="D45" s="7" t="s">
        <v>41</v>
      </c>
      <c r="E45" s="82">
        <v>1989.7359097151218</v>
      </c>
      <c r="F45" s="82">
        <v>5320.8834518236908</v>
      </c>
      <c r="G45" s="82">
        <v>5246.7228587709351</v>
      </c>
      <c r="H45" s="82">
        <v>3597.3860238004468</v>
      </c>
      <c r="I45" s="82">
        <v>4114.2121625196442</v>
      </c>
      <c r="J45" s="82">
        <v>4369.7882377318247</v>
      </c>
      <c r="K45" s="83">
        <v>4941.9254910803866</v>
      </c>
      <c r="O45" s="30"/>
      <c r="P45" s="64"/>
      <c r="Q45" s="64"/>
      <c r="R45" s="7" t="s">
        <v>41</v>
      </c>
      <c r="S45" s="82">
        <f>+E45*'71'!B$27</f>
        <v>3171.6390400859041</v>
      </c>
      <c r="T45" s="82">
        <f>+F45*'71'!C$27</f>
        <v>7417.311531842226</v>
      </c>
      <c r="U45" s="82">
        <f>+G45*'71'!D$27</f>
        <v>6862.7134992723832</v>
      </c>
      <c r="V45" s="82">
        <f>+H45*'71'!E$27</f>
        <v>4500.3299157743586</v>
      </c>
      <c r="W45" s="82">
        <f>+I45*'71'!F$27</f>
        <v>4686.0876531098747</v>
      </c>
      <c r="X45" s="82">
        <f>+J45*'71'!G$27</f>
        <v>4745.590026176762</v>
      </c>
      <c r="Y45" s="83">
        <f>+K45*'71'!H$27</f>
        <v>4941.9254910803866</v>
      </c>
    </row>
    <row r="46" spans="1:25" x14ac:dyDescent="0.25">
      <c r="A46" s="30"/>
      <c r="B46" s="64"/>
      <c r="C46" s="64" t="s">
        <v>46</v>
      </c>
      <c r="D46" s="7" t="s">
        <v>6</v>
      </c>
      <c r="E46" s="82">
        <v>255205.54935562098</v>
      </c>
      <c r="F46" s="82">
        <v>307768.14015716338</v>
      </c>
      <c r="G46" s="82">
        <v>349958.34329719318</v>
      </c>
      <c r="H46" s="82">
        <v>422220.75231341232</v>
      </c>
      <c r="I46" s="82">
        <v>470739.29899039003</v>
      </c>
      <c r="J46" s="82">
        <v>509253.74531534594</v>
      </c>
      <c r="K46" s="83">
        <v>594890.9512040026</v>
      </c>
      <c r="O46" s="30"/>
      <c r="P46" s="64"/>
      <c r="Q46" s="64" t="s">
        <v>46</v>
      </c>
      <c r="R46" s="7" t="s">
        <v>6</v>
      </c>
      <c r="S46" s="82">
        <f>+E46*'71'!B$27</f>
        <v>406797.6456728598</v>
      </c>
      <c r="T46" s="82">
        <f>+F46*'71'!C$27</f>
        <v>429028.78737908578</v>
      </c>
      <c r="U46" s="82">
        <f>+G46*'71'!D$27</f>
        <v>457745.51303272869</v>
      </c>
      <c r="V46" s="82">
        <f>+H46*'71'!E$27</f>
        <v>528198.16114407871</v>
      </c>
      <c r="W46" s="82">
        <f>+I46*'71'!F$27</f>
        <v>536172.06155005423</v>
      </c>
      <c r="X46" s="82">
        <f>+J46*'71'!G$27</f>
        <v>553049.56741246569</v>
      </c>
      <c r="Y46" s="83">
        <f>+K46*'71'!H$27</f>
        <v>594890.9512040026</v>
      </c>
    </row>
    <row r="47" spans="1:25" x14ac:dyDescent="0.25">
      <c r="A47" s="30"/>
      <c r="B47" s="64"/>
      <c r="C47" s="64"/>
      <c r="D47" s="7" t="s">
        <v>41</v>
      </c>
      <c r="E47" s="82">
        <v>7686.8581249098033</v>
      </c>
      <c r="F47" s="82">
        <v>6193.2826440449217</v>
      </c>
      <c r="G47" s="82">
        <v>8437.9755404183597</v>
      </c>
      <c r="H47" s="82">
        <v>8161.3220080773508</v>
      </c>
      <c r="I47" s="82">
        <v>6226.0322721912989</v>
      </c>
      <c r="J47" s="82">
        <v>7083.6028707428841</v>
      </c>
      <c r="K47" s="83">
        <v>10898.011183270748</v>
      </c>
      <c r="O47" s="30"/>
      <c r="P47" s="64"/>
      <c r="Q47" s="64"/>
      <c r="R47" s="7" t="s">
        <v>41</v>
      </c>
      <c r="S47" s="82">
        <f>+E47*'71'!B$27</f>
        <v>12252.851851106225</v>
      </c>
      <c r="T47" s="82">
        <f>+F47*'71'!C$27</f>
        <v>8633.4360057986214</v>
      </c>
      <c r="U47" s="82">
        <f>+G47*'71'!D$27</f>
        <v>11036.872006867216</v>
      </c>
      <c r="V47" s="82">
        <f>+H47*'71'!E$27</f>
        <v>10209.813832104765</v>
      </c>
      <c r="W47" s="82">
        <f>+I47*'71'!F$27</f>
        <v>7091.4507580258896</v>
      </c>
      <c r="X47" s="82">
        <f>+J47*'71'!G$27</f>
        <v>7692.7927176267731</v>
      </c>
      <c r="Y47" s="83">
        <f>+K47*'71'!H$27</f>
        <v>10898.011183270748</v>
      </c>
    </row>
    <row r="48" spans="1:25" x14ac:dyDescent="0.25">
      <c r="A48" s="30"/>
      <c r="B48" s="64"/>
      <c r="C48" s="64" t="s">
        <v>47</v>
      </c>
      <c r="D48" s="7" t="s">
        <v>6</v>
      </c>
      <c r="E48" s="82">
        <v>271247.14769047021</v>
      </c>
      <c r="F48" s="82">
        <v>324031.94867868011</v>
      </c>
      <c r="G48" s="82">
        <v>367449.61853096262</v>
      </c>
      <c r="H48" s="82">
        <v>472693.88561486086</v>
      </c>
      <c r="I48" s="82">
        <v>522841.86041246832</v>
      </c>
      <c r="J48" s="82">
        <v>604898.57643493218</v>
      </c>
      <c r="K48" s="83">
        <v>745898.8662172762</v>
      </c>
      <c r="O48" s="30"/>
      <c r="P48" s="64"/>
      <c r="Q48" s="64" t="s">
        <v>47</v>
      </c>
      <c r="R48" s="7" t="s">
        <v>6</v>
      </c>
      <c r="S48" s="82">
        <f>+E48*'71'!B$27</f>
        <v>432367.95341860951</v>
      </c>
      <c r="T48" s="82">
        <f>+F48*'71'!C$27</f>
        <v>451700.53645808011</v>
      </c>
      <c r="U48" s="82">
        <f>+G48*'71'!D$27</f>
        <v>480624.1010384991</v>
      </c>
      <c r="V48" s="82">
        <f>+H48*'71'!E$27</f>
        <v>591340.05090419087</v>
      </c>
      <c r="W48" s="82">
        <f>+I48*'71'!F$27</f>
        <v>595516.87900980143</v>
      </c>
      <c r="X48" s="82">
        <f>+J48*'71'!G$27</f>
        <v>656919.85400833644</v>
      </c>
      <c r="Y48" s="83">
        <f>+K48*'71'!H$27</f>
        <v>745898.8662172762</v>
      </c>
    </row>
    <row r="49" spans="1:25" x14ac:dyDescent="0.25">
      <c r="A49" s="30"/>
      <c r="B49" s="64"/>
      <c r="C49" s="64"/>
      <c r="D49" s="7" t="s">
        <v>41</v>
      </c>
      <c r="E49" s="82">
        <v>6889.5867345369861</v>
      </c>
      <c r="F49" s="82">
        <v>9534.6707259443428</v>
      </c>
      <c r="G49" s="82">
        <v>9876.0579743757917</v>
      </c>
      <c r="H49" s="82">
        <v>12489.248089499863</v>
      </c>
      <c r="I49" s="82">
        <v>9902.7406838751831</v>
      </c>
      <c r="J49" s="82">
        <v>12166.804034745193</v>
      </c>
      <c r="K49" s="83">
        <v>14366.55673292461</v>
      </c>
      <c r="O49" s="30"/>
      <c r="P49" s="64"/>
      <c r="Q49" s="64"/>
      <c r="R49" s="7" t="s">
        <v>41</v>
      </c>
      <c r="S49" s="82">
        <f>+E49*'71'!B$27</f>
        <v>10982.001254851955</v>
      </c>
      <c r="T49" s="82">
        <f>+F49*'71'!C$27</f>
        <v>13291.330991966415</v>
      </c>
      <c r="U49" s="82">
        <f>+G49*'71'!D$27</f>
        <v>12917.883830483535</v>
      </c>
      <c r="V49" s="82">
        <f>+H49*'71'!E$27</f>
        <v>15624.049359964327</v>
      </c>
      <c r="W49" s="82">
        <f>+I49*'71'!F$27</f>
        <v>11279.221638933834</v>
      </c>
      <c r="X49" s="82">
        <f>+J49*'71'!G$27</f>
        <v>13213.149181733281</v>
      </c>
      <c r="Y49" s="83">
        <f>+K49*'71'!H$27</f>
        <v>14366.55673292461</v>
      </c>
    </row>
    <row r="50" spans="1:25" x14ac:dyDescent="0.25">
      <c r="A50" s="30"/>
      <c r="B50" s="64"/>
      <c r="C50" s="64" t="s">
        <v>48</v>
      </c>
      <c r="D50" s="7" t="s">
        <v>6</v>
      </c>
      <c r="E50" s="82">
        <v>288650.39642830694</v>
      </c>
      <c r="F50" s="82">
        <v>338969.64020165941</v>
      </c>
      <c r="G50" s="82">
        <v>370100.64957475028</v>
      </c>
      <c r="H50" s="82">
        <v>443305.77664243156</v>
      </c>
      <c r="I50" s="82">
        <v>489510.11486898141</v>
      </c>
      <c r="J50" s="82">
        <v>556995.36169438309</v>
      </c>
      <c r="K50" s="83">
        <v>687466.85435840127</v>
      </c>
      <c r="O50" s="30"/>
      <c r="P50" s="64"/>
      <c r="Q50" s="64" t="s">
        <v>48</v>
      </c>
      <c r="R50" s="7" t="s">
        <v>6</v>
      </c>
      <c r="S50" s="82">
        <f>+E50*'71'!B$27</f>
        <v>460108.73190672119</v>
      </c>
      <c r="T50" s="82">
        <f>+F50*'71'!C$27</f>
        <v>472523.67844111327</v>
      </c>
      <c r="U50" s="82">
        <f>+G50*'71'!D$27</f>
        <v>484091.64964377339</v>
      </c>
      <c r="V50" s="82">
        <f>+H50*'71'!E$27</f>
        <v>554575.52657968178</v>
      </c>
      <c r="W50" s="82">
        <f>+I50*'71'!F$27</f>
        <v>557552.02083576983</v>
      </c>
      <c r="X50" s="82">
        <f>+J50*'71'!G$27</f>
        <v>604896.9628001001</v>
      </c>
      <c r="Y50" s="83">
        <f>+K50*'71'!H$27</f>
        <v>687466.85435840127</v>
      </c>
    </row>
    <row r="51" spans="1:25" x14ac:dyDescent="0.25">
      <c r="A51" s="30"/>
      <c r="B51" s="64"/>
      <c r="C51" s="64"/>
      <c r="D51" s="7" t="s">
        <v>41</v>
      </c>
      <c r="E51" s="82">
        <v>7060.1242626803905</v>
      </c>
      <c r="F51" s="82">
        <v>9312.8217068095855</v>
      </c>
      <c r="G51" s="82">
        <v>10458.278913825603</v>
      </c>
      <c r="H51" s="82">
        <v>11269.09775385807</v>
      </c>
      <c r="I51" s="82">
        <v>11234.279793143029</v>
      </c>
      <c r="J51" s="82">
        <v>16364.787915732999</v>
      </c>
      <c r="K51" s="83">
        <v>14270.087828473885</v>
      </c>
      <c r="O51" s="30"/>
      <c r="P51" s="64"/>
      <c r="Q51" s="64"/>
      <c r="R51" s="7" t="s">
        <v>41</v>
      </c>
      <c r="S51" s="82">
        <f>+E51*'71'!B$27</f>
        <v>11253.838074712541</v>
      </c>
      <c r="T51" s="82">
        <f>+F51*'71'!C$27</f>
        <v>12982.073459292564</v>
      </c>
      <c r="U51" s="82">
        <f>+G51*'71'!D$27</f>
        <v>13679.428819283889</v>
      </c>
      <c r="V51" s="82">
        <f>+H51*'71'!E$27</f>
        <v>14097.641290076444</v>
      </c>
      <c r="W51" s="82">
        <f>+I51*'71'!F$27</f>
        <v>12795.844684389909</v>
      </c>
      <c r="X51" s="82">
        <f>+J51*'71'!G$27</f>
        <v>17772.159676486037</v>
      </c>
      <c r="Y51" s="83">
        <f>+K51*'71'!H$27</f>
        <v>14270.087828473885</v>
      </c>
    </row>
    <row r="52" spans="1:25" x14ac:dyDescent="0.25">
      <c r="A52" s="30"/>
      <c r="B52" s="64"/>
      <c r="C52" s="64" t="s">
        <v>49</v>
      </c>
      <c r="D52" s="7" t="s">
        <v>6</v>
      </c>
      <c r="E52" s="82">
        <v>281858.63966643368</v>
      </c>
      <c r="F52" s="82">
        <v>390419.00281789451</v>
      </c>
      <c r="G52" s="82">
        <v>386376.28213744855</v>
      </c>
      <c r="H52" s="82">
        <v>439987.8827658901</v>
      </c>
      <c r="I52" s="82">
        <v>457964.27378927264</v>
      </c>
      <c r="J52" s="82">
        <v>502517.87913243118</v>
      </c>
      <c r="K52" s="83">
        <v>609300.09256814071</v>
      </c>
      <c r="O52" s="30"/>
      <c r="P52" s="64"/>
      <c r="Q52" s="64" t="s">
        <v>49</v>
      </c>
      <c r="R52" s="7" t="s">
        <v>6</v>
      </c>
      <c r="S52" s="82">
        <f>+E52*'71'!B$27</f>
        <v>449282.67162829527</v>
      </c>
      <c r="T52" s="82">
        <f>+F52*'71'!C$27</f>
        <v>544244.08992814494</v>
      </c>
      <c r="U52" s="82">
        <f>+G52*'71'!D$27</f>
        <v>505380.17703578272</v>
      </c>
      <c r="V52" s="82">
        <f>+H52*'71'!E$27</f>
        <v>550424.84134012845</v>
      </c>
      <c r="W52" s="82">
        <f>+I52*'71'!F$27</f>
        <v>521621.30784598156</v>
      </c>
      <c r="X52" s="82">
        <f>+J52*'71'!G$27</f>
        <v>545734.41673782025</v>
      </c>
      <c r="Y52" s="83">
        <f>+K52*'71'!H$27</f>
        <v>609300.09256814071</v>
      </c>
    </row>
    <row r="53" spans="1:25" x14ac:dyDescent="0.25">
      <c r="A53" s="30"/>
      <c r="B53" s="64"/>
      <c r="C53" s="64"/>
      <c r="D53" s="7" t="s">
        <v>41</v>
      </c>
      <c r="E53" s="82">
        <v>10360.57422653699</v>
      </c>
      <c r="F53" s="82">
        <v>22691.843472606339</v>
      </c>
      <c r="G53" s="82">
        <v>18769.5291897717</v>
      </c>
      <c r="H53" s="82">
        <v>15374.522621572216</v>
      </c>
      <c r="I53" s="82">
        <v>7583.0934900415696</v>
      </c>
      <c r="J53" s="82">
        <v>10626.124850497585</v>
      </c>
      <c r="K53" s="83">
        <v>10770.061608737637</v>
      </c>
      <c r="O53" s="30"/>
      <c r="P53" s="64"/>
      <c r="Q53" s="64"/>
      <c r="R53" s="7" t="s">
        <v>41</v>
      </c>
      <c r="S53" s="82">
        <f>+E53*'71'!B$27</f>
        <v>16514.75531709996</v>
      </c>
      <c r="T53" s="82">
        <f>+F53*'71'!C$27</f>
        <v>31632.429800813239</v>
      </c>
      <c r="U53" s="82">
        <f>+G53*'71'!D$27</f>
        <v>24550.544180221383</v>
      </c>
      <c r="V53" s="82">
        <f>+H53*'71'!E$27</f>
        <v>19233.527799586842</v>
      </c>
      <c r="W53" s="82">
        <f>+I53*'71'!F$27</f>
        <v>8637.1434851573486</v>
      </c>
      <c r="X53" s="82">
        <f>+J53*'71'!G$27</f>
        <v>11539.971587640377</v>
      </c>
      <c r="Y53" s="83">
        <f>+K53*'71'!H$27</f>
        <v>10770.061608737637</v>
      </c>
    </row>
    <row r="54" spans="1:25" x14ac:dyDescent="0.25">
      <c r="A54" s="30"/>
      <c r="B54" s="64"/>
      <c r="C54" s="64" t="s">
        <v>50</v>
      </c>
      <c r="D54" s="7" t="s">
        <v>6</v>
      </c>
      <c r="E54" s="82">
        <v>222571.35952796316</v>
      </c>
      <c r="F54" s="82">
        <v>315826.21289597184</v>
      </c>
      <c r="G54" s="82">
        <v>286431.18270081037</v>
      </c>
      <c r="H54" s="82">
        <v>322264.22257099103</v>
      </c>
      <c r="I54" s="82">
        <v>436309.9004184549</v>
      </c>
      <c r="J54" s="82">
        <v>473734.63696174888</v>
      </c>
      <c r="K54" s="83">
        <v>577991.46334114682</v>
      </c>
      <c r="O54" s="30"/>
      <c r="P54" s="64"/>
      <c r="Q54" s="64" t="s">
        <v>50</v>
      </c>
      <c r="R54" s="7" t="s">
        <v>6</v>
      </c>
      <c r="S54" s="82">
        <f>+E54*'71'!B$27</f>
        <v>354778.74708757323</v>
      </c>
      <c r="T54" s="82">
        <f>+F54*'71'!C$27</f>
        <v>440261.74077698478</v>
      </c>
      <c r="U54" s="82">
        <f>+G54*'71'!D$27</f>
        <v>374651.98697266</v>
      </c>
      <c r="V54" s="82">
        <f>+H54*'71'!E$27</f>
        <v>403152.54243630974</v>
      </c>
      <c r="W54" s="82">
        <f>+I54*'71'!F$27</f>
        <v>496956.97657662013</v>
      </c>
      <c r="X54" s="82">
        <f>+J54*'71'!G$27</f>
        <v>514475.81574045931</v>
      </c>
      <c r="Y54" s="83">
        <f>+K54*'71'!H$27</f>
        <v>577991.46334114682</v>
      </c>
    </row>
    <row r="55" spans="1:25" x14ac:dyDescent="0.25">
      <c r="A55" s="30"/>
      <c r="B55" s="64"/>
      <c r="C55" s="64"/>
      <c r="D55" s="7" t="s">
        <v>41</v>
      </c>
      <c r="E55" s="82">
        <v>12777.36455951469</v>
      </c>
      <c r="F55" s="82">
        <v>27209.348929447202</v>
      </c>
      <c r="G55" s="82">
        <v>14882.581611573567</v>
      </c>
      <c r="H55" s="82">
        <v>15678.421091416216</v>
      </c>
      <c r="I55" s="82">
        <v>22756.450572928679</v>
      </c>
      <c r="J55" s="82">
        <v>16807.89259123557</v>
      </c>
      <c r="K55" s="83">
        <v>37772.490538903912</v>
      </c>
      <c r="O55" s="30"/>
      <c r="P55" s="64"/>
      <c r="Q55" s="64"/>
      <c r="R55" s="7" t="s">
        <v>41</v>
      </c>
      <c r="S55" s="82">
        <f>+E55*'71'!B$27</f>
        <v>20367.119107866412</v>
      </c>
      <c r="T55" s="82">
        <f>+F55*'71'!C$27</f>
        <v>37929.832407649403</v>
      </c>
      <c r="U55" s="82">
        <f>+G55*'71'!D$27</f>
        <v>19466.416747938227</v>
      </c>
      <c r="V55" s="82">
        <f>+H55*'71'!E$27</f>
        <v>19613.704785361686</v>
      </c>
      <c r="W55" s="82">
        <f>+I55*'71'!F$27</f>
        <v>25919.597202565765</v>
      </c>
      <c r="X55" s="82">
        <f>+J55*'71'!G$27</f>
        <v>18253.371354081832</v>
      </c>
      <c r="Y55" s="83">
        <f>+K55*'71'!H$27</f>
        <v>37772.490538903912</v>
      </c>
    </row>
    <row r="56" spans="1:25" x14ac:dyDescent="0.25">
      <c r="A56" s="30"/>
      <c r="B56" s="64"/>
      <c r="C56" s="73" t="s">
        <v>20</v>
      </c>
      <c r="D56" s="7" t="s">
        <v>6</v>
      </c>
      <c r="E56" s="82">
        <f>+'71'!D13</f>
        <v>253977.51777533643</v>
      </c>
      <c r="F56" s="82">
        <f>+'71'!E13</f>
        <v>313827.46619914391</v>
      </c>
      <c r="G56" s="82">
        <f>+'71'!F13</f>
        <v>343840.46550115669</v>
      </c>
      <c r="H56" s="82">
        <f>+'71'!G13</f>
        <v>416908.81413170299</v>
      </c>
      <c r="I56" s="82">
        <f>+'71'!H13</f>
        <v>461951.31358511525</v>
      </c>
      <c r="J56" s="82">
        <f>+'71'!I13</f>
        <v>516891.59509568696</v>
      </c>
      <c r="K56" s="83">
        <f>+'71'!J13</f>
        <v>632232.14753950073</v>
      </c>
      <c r="O56" s="30"/>
      <c r="P56" s="64"/>
      <c r="Q56" s="73" t="s">
        <v>20</v>
      </c>
      <c r="R56" s="7" t="s">
        <v>6</v>
      </c>
      <c r="S56" s="82">
        <f>+E56*'71'!B$27</f>
        <v>404840.16333388624</v>
      </c>
      <c r="T56" s="82">
        <f>+F56*'71'!C$27</f>
        <v>437475.48788160662</v>
      </c>
      <c r="U56" s="82">
        <f>+G56*'71'!D$27</f>
        <v>449743.32887551299</v>
      </c>
      <c r="V56" s="82">
        <f>+H56*'71'!E$27</f>
        <v>521552.92647876038</v>
      </c>
      <c r="W56" s="82">
        <f>+I56*'71'!F$27</f>
        <v>526162.54617344623</v>
      </c>
      <c r="X56" s="82">
        <f>+J56*'71'!G$27</f>
        <v>561344.27227391605</v>
      </c>
      <c r="Y56" s="83">
        <f>+K56*'71'!H$27</f>
        <v>632232.14753950073</v>
      </c>
    </row>
    <row r="57" spans="1:25" x14ac:dyDescent="0.25">
      <c r="A57" s="30"/>
      <c r="B57" s="64"/>
      <c r="C57" s="73"/>
      <c r="D57" s="7" t="s">
        <v>7</v>
      </c>
      <c r="E57" s="82">
        <f>+'71'!D14</f>
        <v>4955.3713598969553</v>
      </c>
      <c r="F57" s="82">
        <f>+'71'!E14</f>
        <v>5984.0167055242455</v>
      </c>
      <c r="G57" s="82">
        <f>+'71'!F14</f>
        <v>7262.6893076027918</v>
      </c>
      <c r="H57" s="82">
        <f>+'71'!G14</f>
        <v>6853.8955882628252</v>
      </c>
      <c r="I57" s="82">
        <f>+'71'!H14</f>
        <v>6534.9926178613559</v>
      </c>
      <c r="J57" s="82">
        <f>+'71'!I14</f>
        <v>7824.3797830418716</v>
      </c>
      <c r="K57" s="83">
        <f>+'71'!J14</f>
        <v>7640.7705450522153</v>
      </c>
      <c r="O57" s="30"/>
      <c r="P57" s="64"/>
      <c r="Q57" s="73"/>
      <c r="R57" s="7" t="s">
        <v>7</v>
      </c>
      <c r="S57" s="82">
        <f>+E57*'71'!B$27</f>
        <v>7898.8619476757458</v>
      </c>
      <c r="T57" s="82">
        <f>+F57*'71'!C$27</f>
        <v>8341.7192875007986</v>
      </c>
      <c r="U57" s="82">
        <f>+G57*'71'!D$27</f>
        <v>9499.5976143444514</v>
      </c>
      <c r="V57" s="82">
        <f>+H57*'71'!E$27</f>
        <v>8574.2233809167938</v>
      </c>
      <c r="W57" s="82">
        <f>+I57*'71'!F$27</f>
        <v>7443.3565917440847</v>
      </c>
      <c r="X57" s="82">
        <f>+J57*'71'!G$27</f>
        <v>8497.2764443834731</v>
      </c>
      <c r="Y57" s="83">
        <f>+K57*'71'!H$27</f>
        <v>7640.7705450522153</v>
      </c>
    </row>
    <row r="58" spans="1:25" x14ac:dyDescent="0.25">
      <c r="A58" s="11"/>
      <c r="B58" s="25"/>
      <c r="C58" s="25"/>
      <c r="D58" s="25"/>
      <c r="E58" s="25"/>
      <c r="F58" s="25"/>
      <c r="G58" s="25"/>
      <c r="H58" s="25"/>
      <c r="I58" s="25"/>
      <c r="J58" s="25"/>
      <c r="K58" s="152"/>
      <c r="O58" s="11"/>
      <c r="P58" s="25"/>
      <c r="Q58" s="25"/>
      <c r="R58" s="25"/>
      <c r="S58" s="25"/>
      <c r="T58" s="25"/>
      <c r="U58" s="25"/>
      <c r="V58" s="25"/>
      <c r="W58" s="25"/>
      <c r="X58" s="25"/>
      <c r="Y58" s="152"/>
    </row>
    <row r="59" spans="1:25" x14ac:dyDescent="0.25">
      <c r="A59" s="6" t="s">
        <v>8</v>
      </c>
      <c r="B59" s="6"/>
      <c r="C59" s="6"/>
      <c r="D59" s="6"/>
      <c r="E59" s="6"/>
      <c r="F59" s="6"/>
      <c r="G59" s="6"/>
      <c r="H59" s="6"/>
      <c r="I59" s="6"/>
      <c r="J59" s="6"/>
      <c r="O59" s="6" t="s">
        <v>8</v>
      </c>
      <c r="P59" s="6"/>
      <c r="Q59" s="6"/>
      <c r="R59" s="6"/>
      <c r="S59" s="6"/>
      <c r="T59" s="6"/>
      <c r="U59" s="6"/>
      <c r="V59" s="6"/>
      <c r="W59" s="6"/>
      <c r="X59" s="6"/>
    </row>
    <row r="60" spans="1:25" ht="58.5" customHeight="1" x14ac:dyDescent="0.25">
      <c r="A60" s="172" t="s">
        <v>15</v>
      </c>
      <c r="B60" s="172"/>
      <c r="C60" s="172"/>
      <c r="D60" s="172"/>
      <c r="E60" s="172"/>
      <c r="F60" s="172"/>
      <c r="G60" s="172"/>
      <c r="H60" s="172"/>
      <c r="I60" s="172"/>
      <c r="J60" s="172"/>
      <c r="K60" s="6"/>
      <c r="O60" s="172" t="s">
        <v>15</v>
      </c>
      <c r="P60" s="172"/>
      <c r="Q60" s="172"/>
      <c r="R60" s="172"/>
      <c r="S60" s="172"/>
      <c r="T60" s="172"/>
      <c r="U60" s="172"/>
      <c r="V60" s="172"/>
      <c r="W60" s="172"/>
      <c r="X60" s="172"/>
      <c r="Y60" s="6"/>
    </row>
    <row r="61" spans="1:25" ht="63.75" customHeight="1" x14ac:dyDescent="0.25">
      <c r="A61" s="172" t="s">
        <v>16</v>
      </c>
      <c r="B61" s="172"/>
      <c r="C61" s="172"/>
      <c r="D61" s="172"/>
      <c r="E61" s="172"/>
      <c r="F61" s="172"/>
      <c r="G61" s="172"/>
      <c r="H61" s="172"/>
      <c r="I61" s="172"/>
      <c r="J61" s="172"/>
      <c r="K61" s="6"/>
      <c r="O61" s="172" t="s">
        <v>16</v>
      </c>
      <c r="P61" s="172"/>
      <c r="Q61" s="172"/>
      <c r="R61" s="172"/>
      <c r="S61" s="172"/>
      <c r="T61" s="172"/>
      <c r="U61" s="172"/>
      <c r="V61" s="172"/>
      <c r="W61" s="172"/>
      <c r="X61" s="172"/>
      <c r="Y61" s="6"/>
    </row>
    <row r="62" spans="1:25" ht="15" customHeight="1" x14ac:dyDescent="0.25">
      <c r="A62" s="172" t="s">
        <v>257</v>
      </c>
      <c r="B62" s="172"/>
      <c r="C62" s="172"/>
      <c r="D62" s="172"/>
      <c r="E62" s="172"/>
      <c r="F62" s="172"/>
      <c r="G62" s="172"/>
      <c r="H62" s="172"/>
      <c r="I62" s="172"/>
      <c r="J62" s="172"/>
      <c r="K62" s="6"/>
      <c r="O62" s="172" t="s">
        <v>257</v>
      </c>
      <c r="P62" s="172"/>
      <c r="Q62" s="172"/>
      <c r="R62" s="172"/>
      <c r="S62" s="172"/>
      <c r="T62" s="172"/>
      <c r="U62" s="172"/>
      <c r="V62" s="172"/>
      <c r="W62" s="172"/>
      <c r="X62" s="172"/>
      <c r="Y62" s="6"/>
    </row>
    <row r="63" spans="1:25" x14ac:dyDescent="0.25">
      <c r="A63" s="172" t="s">
        <v>11</v>
      </c>
      <c r="B63" s="172"/>
      <c r="C63" s="172"/>
      <c r="D63" s="172"/>
      <c r="E63" s="172"/>
      <c r="F63" s="172"/>
      <c r="G63" s="172"/>
      <c r="H63" s="172"/>
      <c r="I63" s="172"/>
      <c r="J63" s="172"/>
      <c r="O63" s="172" t="s">
        <v>11</v>
      </c>
      <c r="P63" s="172"/>
      <c r="Q63" s="172"/>
      <c r="R63" s="172"/>
      <c r="S63" s="172"/>
      <c r="T63" s="172"/>
      <c r="U63" s="172"/>
      <c r="V63" s="172"/>
      <c r="W63" s="172"/>
      <c r="X63" s="172"/>
    </row>
  </sheetData>
  <mergeCells count="14">
    <mergeCell ref="A60:J60"/>
    <mergeCell ref="A61:J61"/>
    <mergeCell ref="A62:J62"/>
    <mergeCell ref="A63:J63"/>
    <mergeCell ref="A3:J3"/>
    <mergeCell ref="A4:J4"/>
    <mergeCell ref="A8:A9"/>
    <mergeCell ref="O62:X62"/>
    <mergeCell ref="O63:X63"/>
    <mergeCell ref="O3:X3"/>
    <mergeCell ref="O4:X4"/>
    <mergeCell ref="O8:O9"/>
    <mergeCell ref="O60:X60"/>
    <mergeCell ref="O61:X61"/>
  </mergeCells>
  <hyperlinks>
    <hyperlink ref="A1" location="Indice!A1" display="Indice" xr:uid="{5686E0AB-A31F-4618-84E4-4D6F3A20915A}"/>
  </hyperlinks>
  <pageMargins left="0.7" right="0.7" top="0.75" bottom="0.75" header="0.3" footer="0.3"/>
  <pageSetup orientation="portrait" verticalDpi="12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A0042-9012-4404-8247-C2D111D72EE9}">
  <dimension ref="A1:Y63"/>
  <sheetViews>
    <sheetView workbookViewId="0">
      <selection activeCell="A3" sqref="A3:J3"/>
    </sheetView>
  </sheetViews>
  <sheetFormatPr baseColWidth="10" defaultRowHeight="15" x14ac:dyDescent="0.25"/>
  <sheetData>
    <row r="1" spans="1:25" x14ac:dyDescent="0.25">
      <c r="A1" s="166" t="s">
        <v>278</v>
      </c>
    </row>
    <row r="3" spans="1:25" x14ac:dyDescent="0.25">
      <c r="A3" s="176" t="s">
        <v>426</v>
      </c>
      <c r="B3" s="176"/>
      <c r="C3" s="176"/>
      <c r="D3" s="176"/>
      <c r="E3" s="176"/>
      <c r="F3" s="176"/>
      <c r="G3" s="176"/>
      <c r="H3" s="176"/>
      <c r="I3" s="176"/>
      <c r="J3" s="176"/>
      <c r="O3" s="176" t="s">
        <v>426</v>
      </c>
      <c r="P3" s="176"/>
      <c r="Q3" s="176"/>
      <c r="R3" s="176"/>
      <c r="S3" s="176"/>
      <c r="T3" s="176"/>
      <c r="U3" s="176"/>
      <c r="V3" s="176"/>
      <c r="W3" s="176"/>
      <c r="X3" s="176"/>
    </row>
    <row r="4" spans="1:25" x14ac:dyDescent="0.25">
      <c r="A4" s="177" t="s">
        <v>256</v>
      </c>
      <c r="B4" s="177"/>
      <c r="C4" s="177"/>
      <c r="D4" s="177"/>
      <c r="E4" s="177"/>
      <c r="F4" s="177"/>
      <c r="G4" s="177"/>
      <c r="H4" s="177"/>
      <c r="I4" s="177"/>
      <c r="J4" s="177"/>
      <c r="O4" s="177" t="s">
        <v>271</v>
      </c>
      <c r="P4" s="177"/>
      <c r="Q4" s="177"/>
      <c r="R4" s="177"/>
      <c r="S4" s="177"/>
      <c r="T4" s="177"/>
      <c r="U4" s="177"/>
      <c r="V4" s="177"/>
      <c r="W4" s="177"/>
      <c r="X4" s="177"/>
    </row>
    <row r="6" spans="1:25" x14ac:dyDescent="0.25">
      <c r="A6" s="75"/>
      <c r="B6" s="76"/>
      <c r="C6" s="76"/>
      <c r="D6" s="76"/>
      <c r="E6" s="77" t="s">
        <v>0</v>
      </c>
      <c r="F6" s="77" t="s">
        <v>1</v>
      </c>
      <c r="G6" s="77" t="s">
        <v>2</v>
      </c>
      <c r="H6" s="77" t="s">
        <v>3</v>
      </c>
      <c r="I6" s="77" t="s">
        <v>4</v>
      </c>
      <c r="J6" s="77" t="s">
        <v>5</v>
      </c>
      <c r="K6" s="81">
        <v>2020</v>
      </c>
      <c r="O6" s="75"/>
      <c r="P6" s="76"/>
      <c r="Q6" s="76"/>
      <c r="R6" s="76"/>
      <c r="S6" s="77" t="s">
        <v>0</v>
      </c>
      <c r="T6" s="77" t="s">
        <v>1</v>
      </c>
      <c r="U6" s="77" t="s">
        <v>2</v>
      </c>
      <c r="V6" s="77" t="s">
        <v>3</v>
      </c>
      <c r="W6" s="77" t="s">
        <v>4</v>
      </c>
      <c r="X6" s="77" t="s">
        <v>5</v>
      </c>
      <c r="Y6" s="81">
        <v>2020</v>
      </c>
    </row>
    <row r="7" spans="1:25" x14ac:dyDescent="0.25">
      <c r="A7" s="78"/>
      <c r="B7" s="18"/>
      <c r="C7" s="18"/>
      <c r="D7" s="18"/>
      <c r="E7" s="74"/>
      <c r="F7" s="74"/>
      <c r="G7" s="74"/>
      <c r="H7" s="74"/>
      <c r="I7" s="74"/>
      <c r="J7" s="74"/>
      <c r="K7" s="80"/>
      <c r="O7" s="78"/>
      <c r="P7" s="18"/>
      <c r="Q7" s="18"/>
      <c r="R7" s="18"/>
      <c r="S7" s="74"/>
      <c r="T7" s="74"/>
      <c r="U7" s="74"/>
      <c r="V7" s="74"/>
      <c r="W7" s="74"/>
      <c r="X7" s="74"/>
      <c r="Y7" s="80"/>
    </row>
    <row r="8" spans="1:25" x14ac:dyDescent="0.25">
      <c r="A8" s="173"/>
      <c r="B8" s="18" t="s">
        <v>19</v>
      </c>
      <c r="C8" s="64" t="s">
        <v>44</v>
      </c>
      <c r="D8" s="7" t="s">
        <v>6</v>
      </c>
      <c r="E8" s="82">
        <v>120000</v>
      </c>
      <c r="F8" s="82">
        <v>150000</v>
      </c>
      <c r="G8" s="82">
        <v>180000</v>
      </c>
      <c r="H8" s="82">
        <v>210000</v>
      </c>
      <c r="I8" s="82">
        <v>240000</v>
      </c>
      <c r="J8" s="82">
        <v>270000</v>
      </c>
      <c r="K8" s="83">
        <v>293974</v>
      </c>
      <c r="O8" s="173"/>
      <c r="P8" s="18" t="s">
        <v>19</v>
      </c>
      <c r="Q8" s="64" t="s">
        <v>44</v>
      </c>
      <c r="R8" s="7" t="s">
        <v>6</v>
      </c>
      <c r="S8" s="82">
        <f>+E8*'71'!B$27</f>
        <v>191279.99999999997</v>
      </c>
      <c r="T8" s="82">
        <f>+F8*'71'!C$27</f>
        <v>209100.00000000003</v>
      </c>
      <c r="U8" s="82">
        <f>+G8*'71'!D$27</f>
        <v>235440</v>
      </c>
      <c r="V8" s="82">
        <f>+H8*'71'!E$27</f>
        <v>262710</v>
      </c>
      <c r="W8" s="82">
        <f>+I8*'71'!F$27</f>
        <v>273360</v>
      </c>
      <c r="X8" s="82">
        <f>+J8*'71'!G$27</f>
        <v>293220</v>
      </c>
      <c r="Y8" s="83">
        <f>+K8*'71'!H$27</f>
        <v>293974</v>
      </c>
    </row>
    <row r="9" spans="1:25" x14ac:dyDescent="0.25">
      <c r="A9" s="173"/>
      <c r="B9" s="64"/>
      <c r="C9" s="64"/>
      <c r="D9" s="7" t="s">
        <v>41</v>
      </c>
      <c r="E9" s="82">
        <v>1250.0000000000009</v>
      </c>
      <c r="F9" s="82">
        <v>4750</v>
      </c>
      <c r="G9" s="82">
        <v>500.00000000000023</v>
      </c>
      <c r="H9" s="82">
        <v>2500</v>
      </c>
      <c r="I9" s="82">
        <v>3999.9999999999991</v>
      </c>
      <c r="J9" s="82">
        <v>1780.2499999999991</v>
      </c>
      <c r="K9" s="83">
        <v>24370.999999999993</v>
      </c>
      <c r="O9" s="173"/>
      <c r="P9" s="64"/>
      <c r="Q9" s="64"/>
      <c r="R9" s="7" t="s">
        <v>41</v>
      </c>
      <c r="S9" s="82">
        <f>+E9*'71'!B$27</f>
        <v>1992.5000000000014</v>
      </c>
      <c r="T9" s="82">
        <f>+F9*'71'!C$27</f>
        <v>6621.5000000000009</v>
      </c>
      <c r="U9" s="82">
        <f>+G9*'71'!D$27</f>
        <v>654.00000000000034</v>
      </c>
      <c r="V9" s="82">
        <f>+H9*'71'!E$27</f>
        <v>3127.4999999999995</v>
      </c>
      <c r="W9" s="82">
        <f>+I9*'71'!F$27</f>
        <v>4555.9999999999991</v>
      </c>
      <c r="X9" s="82">
        <f>+J9*'71'!G$27</f>
        <v>1933.3514999999991</v>
      </c>
      <c r="Y9" s="83">
        <f>+K9*'71'!H$27</f>
        <v>24370.999999999993</v>
      </c>
    </row>
    <row r="10" spans="1:25" x14ac:dyDescent="0.25">
      <c r="A10" s="30"/>
      <c r="B10" s="64"/>
      <c r="C10" s="64" t="s">
        <v>45</v>
      </c>
      <c r="D10" s="7" t="s">
        <v>6</v>
      </c>
      <c r="E10" s="82">
        <v>137000</v>
      </c>
      <c r="F10" s="82">
        <v>170000</v>
      </c>
      <c r="G10" s="82">
        <v>187000</v>
      </c>
      <c r="H10" s="82">
        <v>240000</v>
      </c>
      <c r="I10" s="82">
        <v>250000</v>
      </c>
      <c r="J10" s="82">
        <v>288116</v>
      </c>
      <c r="K10" s="83">
        <v>320000</v>
      </c>
      <c r="O10" s="30"/>
      <c r="P10" s="64"/>
      <c r="Q10" s="64" t="s">
        <v>45</v>
      </c>
      <c r="R10" s="7" t="s">
        <v>6</v>
      </c>
      <c r="S10" s="82">
        <f>+E10*'71'!B$27</f>
        <v>218377.99999999997</v>
      </c>
      <c r="T10" s="82">
        <f>+F10*'71'!C$27</f>
        <v>236980.00000000003</v>
      </c>
      <c r="U10" s="82">
        <f>+G10*'71'!D$27</f>
        <v>244596</v>
      </c>
      <c r="V10" s="82">
        <f>+H10*'71'!E$27</f>
        <v>300240</v>
      </c>
      <c r="W10" s="82">
        <f>+I10*'71'!F$27</f>
        <v>284750</v>
      </c>
      <c r="X10" s="82">
        <f>+J10*'71'!G$27</f>
        <v>312893.97600000002</v>
      </c>
      <c r="Y10" s="83">
        <f>+K10*'71'!H$27</f>
        <v>320000</v>
      </c>
    </row>
    <row r="11" spans="1:25" x14ac:dyDescent="0.25">
      <c r="A11" s="30"/>
      <c r="B11" s="64"/>
      <c r="C11" s="64"/>
      <c r="D11" s="7" t="s">
        <v>41</v>
      </c>
      <c r="E11" s="82">
        <v>1250.0000000000023</v>
      </c>
      <c r="F11" s="82">
        <v>2529.250000000005</v>
      </c>
      <c r="G11" s="82">
        <v>4250.0000000000055</v>
      </c>
      <c r="H11" s="82">
        <v>7500.0000000000009</v>
      </c>
      <c r="I11" s="82">
        <v>2499.9999999999877</v>
      </c>
      <c r="J11" s="82">
        <v>4999.9999999999964</v>
      </c>
      <c r="K11" s="83">
        <v>0</v>
      </c>
      <c r="O11" s="30"/>
      <c r="P11" s="64"/>
      <c r="Q11" s="64"/>
      <c r="R11" s="7" t="s">
        <v>41</v>
      </c>
      <c r="S11" s="82">
        <f>+E11*'71'!B$27</f>
        <v>1992.5000000000034</v>
      </c>
      <c r="T11" s="82">
        <f>+F11*'71'!C$27</f>
        <v>3525.7745000000073</v>
      </c>
      <c r="U11" s="82">
        <f>+G11*'71'!D$27</f>
        <v>5559.0000000000073</v>
      </c>
      <c r="V11" s="82">
        <f>+H11*'71'!E$27</f>
        <v>9382.5</v>
      </c>
      <c r="W11" s="82">
        <f>+I11*'71'!F$27</f>
        <v>2847.4999999999859</v>
      </c>
      <c r="X11" s="82">
        <f>+J11*'71'!G$27</f>
        <v>5429.9999999999964</v>
      </c>
      <c r="Y11" s="83">
        <f>+K11*'71'!H$27</f>
        <v>0</v>
      </c>
    </row>
    <row r="12" spans="1:25" x14ac:dyDescent="0.25">
      <c r="A12" s="30"/>
      <c r="B12" s="64"/>
      <c r="C12" s="64" t="s">
        <v>46</v>
      </c>
      <c r="D12" s="7" t="s">
        <v>6</v>
      </c>
      <c r="E12" s="82">
        <v>180000</v>
      </c>
      <c r="F12" s="82">
        <v>220000</v>
      </c>
      <c r="G12" s="82">
        <v>250000</v>
      </c>
      <c r="H12" s="82">
        <v>310000</v>
      </c>
      <c r="I12" s="82">
        <v>380000</v>
      </c>
      <c r="J12" s="82">
        <v>400000</v>
      </c>
      <c r="K12" s="83">
        <v>450000</v>
      </c>
      <c r="O12" s="30"/>
      <c r="P12" s="64"/>
      <c r="Q12" s="64" t="s">
        <v>46</v>
      </c>
      <c r="R12" s="7" t="s">
        <v>6</v>
      </c>
      <c r="S12" s="82">
        <f>+E12*'71'!B$27</f>
        <v>286920</v>
      </c>
      <c r="T12" s="82">
        <f>+F12*'71'!C$27</f>
        <v>306680</v>
      </c>
      <c r="U12" s="82">
        <f>+G12*'71'!D$27</f>
        <v>327000</v>
      </c>
      <c r="V12" s="82">
        <f>+H12*'71'!E$27</f>
        <v>387809.99999999994</v>
      </c>
      <c r="W12" s="82">
        <f>+I12*'71'!F$27</f>
        <v>432820</v>
      </c>
      <c r="X12" s="82">
        <f>+J12*'71'!G$27</f>
        <v>434400.00000000006</v>
      </c>
      <c r="Y12" s="83">
        <f>+K12*'71'!H$27</f>
        <v>450000</v>
      </c>
    </row>
    <row r="13" spans="1:25" x14ac:dyDescent="0.25">
      <c r="A13" s="30"/>
      <c r="B13" s="64"/>
      <c r="C13" s="64"/>
      <c r="D13" s="7" t="s">
        <v>41</v>
      </c>
      <c r="E13" s="82">
        <v>0</v>
      </c>
      <c r="F13" s="82">
        <v>6250.0000000000091</v>
      </c>
      <c r="G13" s="82">
        <v>2499.9999999999991</v>
      </c>
      <c r="H13" s="82">
        <v>11177.999999999987</v>
      </c>
      <c r="I13" s="82">
        <v>12499.99999999994</v>
      </c>
      <c r="J13" s="82">
        <v>0</v>
      </c>
      <c r="K13" s="83">
        <v>9999.9999999999982</v>
      </c>
      <c r="O13" s="30"/>
      <c r="P13" s="64"/>
      <c r="Q13" s="64"/>
      <c r="R13" s="7" t="s">
        <v>41</v>
      </c>
      <c r="S13" s="82">
        <f>+E13*'71'!B$27</f>
        <v>0</v>
      </c>
      <c r="T13" s="82">
        <f>+F13*'71'!C$27</f>
        <v>8712.5000000000127</v>
      </c>
      <c r="U13" s="82">
        <f>+G13*'71'!D$27</f>
        <v>3269.9999999999991</v>
      </c>
      <c r="V13" s="82">
        <f>+H13*'71'!E$27</f>
        <v>13983.677999999984</v>
      </c>
      <c r="W13" s="82">
        <f>+I13*'71'!F$27</f>
        <v>14237.499999999931</v>
      </c>
      <c r="X13" s="82">
        <f>+J13*'71'!G$27</f>
        <v>0</v>
      </c>
      <c r="Y13" s="83">
        <f>+K13*'71'!H$27</f>
        <v>9999.9999999999982</v>
      </c>
    </row>
    <row r="14" spans="1:25" x14ac:dyDescent="0.25">
      <c r="A14" s="30"/>
      <c r="B14" s="64"/>
      <c r="C14" s="64" t="s">
        <v>47</v>
      </c>
      <c r="D14" s="7" t="s">
        <v>6</v>
      </c>
      <c r="E14" s="82">
        <v>200000</v>
      </c>
      <c r="F14" s="82">
        <v>240000</v>
      </c>
      <c r="G14" s="82">
        <v>250000</v>
      </c>
      <c r="H14" s="82">
        <v>320000</v>
      </c>
      <c r="I14" s="82">
        <v>400000</v>
      </c>
      <c r="J14" s="82">
        <v>410000</v>
      </c>
      <c r="K14" s="83">
        <v>500000</v>
      </c>
      <c r="O14" s="30"/>
      <c r="P14" s="64"/>
      <c r="Q14" s="64" t="s">
        <v>47</v>
      </c>
      <c r="R14" s="7" t="s">
        <v>6</v>
      </c>
      <c r="S14" s="82">
        <f>+E14*'71'!B$27</f>
        <v>318800</v>
      </c>
      <c r="T14" s="82">
        <f>+F14*'71'!C$27</f>
        <v>334560.00000000006</v>
      </c>
      <c r="U14" s="82">
        <f>+G14*'71'!D$27</f>
        <v>327000</v>
      </c>
      <c r="V14" s="82">
        <f>+H14*'71'!E$27</f>
        <v>400319.99999999994</v>
      </c>
      <c r="W14" s="82">
        <f>+I14*'71'!F$27</f>
        <v>455600</v>
      </c>
      <c r="X14" s="82">
        <f>+J14*'71'!G$27</f>
        <v>445260.00000000006</v>
      </c>
      <c r="Y14" s="83">
        <f>+K14*'71'!H$27</f>
        <v>500000</v>
      </c>
    </row>
    <row r="15" spans="1:25" x14ac:dyDescent="0.25">
      <c r="A15" s="30"/>
      <c r="B15" s="64"/>
      <c r="C15" s="64"/>
      <c r="D15" s="7" t="s">
        <v>41</v>
      </c>
      <c r="E15" s="82">
        <v>3750.0000000000045</v>
      </c>
      <c r="F15" s="82">
        <v>4999.9999999999936</v>
      </c>
      <c r="G15" s="82">
        <v>2096.7500000000018</v>
      </c>
      <c r="H15" s="82">
        <v>12500.000000000016</v>
      </c>
      <c r="I15" s="82">
        <v>3499.9999999999973</v>
      </c>
      <c r="J15" s="82">
        <v>12499.999999999942</v>
      </c>
      <c r="K15" s="83">
        <v>6918.2499999999909</v>
      </c>
      <c r="O15" s="30"/>
      <c r="P15" s="64"/>
      <c r="Q15" s="64"/>
      <c r="R15" s="7" t="s">
        <v>41</v>
      </c>
      <c r="S15" s="82">
        <f>+E15*'71'!B$27</f>
        <v>5977.5000000000064</v>
      </c>
      <c r="T15" s="82">
        <f>+F15*'71'!C$27</f>
        <v>6969.9999999999918</v>
      </c>
      <c r="U15" s="82">
        <f>+G15*'71'!D$27</f>
        <v>2742.5490000000027</v>
      </c>
      <c r="V15" s="82">
        <f>+H15*'71'!E$27</f>
        <v>15637.50000000002</v>
      </c>
      <c r="W15" s="82">
        <f>+I15*'71'!F$27</f>
        <v>3986.4999999999968</v>
      </c>
      <c r="X15" s="82">
        <f>+J15*'71'!G$27</f>
        <v>13574.999999999938</v>
      </c>
      <c r="Y15" s="83">
        <f>+K15*'71'!H$27</f>
        <v>6918.2499999999909</v>
      </c>
    </row>
    <row r="16" spans="1:25" x14ac:dyDescent="0.25">
      <c r="A16" s="30"/>
      <c r="B16" s="64"/>
      <c r="C16" s="64" t="s">
        <v>48</v>
      </c>
      <c r="D16" s="7" t="s">
        <v>6</v>
      </c>
      <c r="E16" s="82">
        <v>200000</v>
      </c>
      <c r="F16" s="82">
        <v>230000</v>
      </c>
      <c r="G16" s="82">
        <v>250000</v>
      </c>
      <c r="H16" s="82">
        <v>300000</v>
      </c>
      <c r="I16" s="82">
        <v>350000</v>
      </c>
      <c r="J16" s="82">
        <v>400000</v>
      </c>
      <c r="K16" s="83">
        <v>500000</v>
      </c>
      <c r="O16" s="30"/>
      <c r="P16" s="64"/>
      <c r="Q16" s="64" t="s">
        <v>48</v>
      </c>
      <c r="R16" s="7" t="s">
        <v>6</v>
      </c>
      <c r="S16" s="82">
        <f>+E16*'71'!B$27</f>
        <v>318800</v>
      </c>
      <c r="T16" s="82">
        <f>+F16*'71'!C$27</f>
        <v>320620.00000000006</v>
      </c>
      <c r="U16" s="82">
        <f>+G16*'71'!D$27</f>
        <v>327000</v>
      </c>
      <c r="V16" s="82">
        <f>+H16*'71'!E$27</f>
        <v>375299.99999999994</v>
      </c>
      <c r="W16" s="82">
        <f>+I16*'71'!F$27</f>
        <v>398650</v>
      </c>
      <c r="X16" s="82">
        <f>+J16*'71'!G$27</f>
        <v>434400.00000000006</v>
      </c>
      <c r="Y16" s="83">
        <f>+K16*'71'!H$27</f>
        <v>500000</v>
      </c>
    </row>
    <row r="17" spans="1:25" x14ac:dyDescent="0.25">
      <c r="A17" s="30"/>
      <c r="B17" s="64"/>
      <c r="C17" s="64"/>
      <c r="D17" s="7" t="s">
        <v>41</v>
      </c>
      <c r="E17" s="82">
        <v>4999.9999999999764</v>
      </c>
      <c r="F17" s="82">
        <v>4999.9999999999918</v>
      </c>
      <c r="G17" s="82">
        <v>128.49999999999983</v>
      </c>
      <c r="H17" s="82">
        <v>0</v>
      </c>
      <c r="I17" s="82">
        <v>0</v>
      </c>
      <c r="J17" s="82">
        <v>0</v>
      </c>
      <c r="K17" s="83">
        <v>12499.999999999987</v>
      </c>
      <c r="O17" s="30"/>
      <c r="P17" s="64"/>
      <c r="Q17" s="64"/>
      <c r="R17" s="7" t="s">
        <v>41</v>
      </c>
      <c r="S17" s="82">
        <f>+E17*'71'!B$27</f>
        <v>7969.9999999999618</v>
      </c>
      <c r="T17" s="82">
        <f>+F17*'71'!C$27</f>
        <v>6969.9999999999891</v>
      </c>
      <c r="U17" s="82">
        <f>+G17*'71'!D$27</f>
        <v>168.07799999999978</v>
      </c>
      <c r="V17" s="82">
        <f>+H17*'71'!E$27</f>
        <v>0</v>
      </c>
      <c r="W17" s="82">
        <f>+I17*'71'!F$27</f>
        <v>0</v>
      </c>
      <c r="X17" s="82">
        <f>+J17*'71'!G$27</f>
        <v>0</v>
      </c>
      <c r="Y17" s="83">
        <f>+K17*'71'!H$27</f>
        <v>12499.999999999987</v>
      </c>
    </row>
    <row r="18" spans="1:25" x14ac:dyDescent="0.25">
      <c r="A18" s="30"/>
      <c r="B18" s="64"/>
      <c r="C18" s="64" t="s">
        <v>49</v>
      </c>
      <c r="D18" s="7" t="s">
        <v>6</v>
      </c>
      <c r="E18" s="82">
        <v>170000</v>
      </c>
      <c r="F18" s="82">
        <v>200000</v>
      </c>
      <c r="G18" s="82">
        <v>221837</v>
      </c>
      <c r="H18" s="82">
        <v>280000</v>
      </c>
      <c r="I18" s="82">
        <v>300000</v>
      </c>
      <c r="J18" s="82">
        <v>357440</v>
      </c>
      <c r="K18" s="83">
        <v>400000</v>
      </c>
      <c r="O18" s="30"/>
      <c r="P18" s="64"/>
      <c r="Q18" s="64" t="s">
        <v>49</v>
      </c>
      <c r="R18" s="7" t="s">
        <v>6</v>
      </c>
      <c r="S18" s="82">
        <f>+E18*'71'!B$27</f>
        <v>270980</v>
      </c>
      <c r="T18" s="82">
        <f>+F18*'71'!C$27</f>
        <v>278800</v>
      </c>
      <c r="U18" s="82">
        <f>+G18*'71'!D$27</f>
        <v>290162.79600000003</v>
      </c>
      <c r="V18" s="82">
        <f>+H18*'71'!E$27</f>
        <v>350279.99999999994</v>
      </c>
      <c r="W18" s="82">
        <f>+I18*'71'!F$27</f>
        <v>341700</v>
      </c>
      <c r="X18" s="82">
        <f>+J18*'71'!G$27</f>
        <v>388179.84</v>
      </c>
      <c r="Y18" s="83">
        <f>+K18*'71'!H$27</f>
        <v>400000</v>
      </c>
    </row>
    <row r="19" spans="1:25" x14ac:dyDescent="0.25">
      <c r="A19" s="30"/>
      <c r="B19" s="64"/>
      <c r="C19" s="64"/>
      <c r="D19" s="7" t="s">
        <v>41</v>
      </c>
      <c r="E19" s="82">
        <v>4999.9999999999945</v>
      </c>
      <c r="F19" s="82">
        <v>4999.9999999999973</v>
      </c>
      <c r="G19" s="82">
        <v>12500.000000000009</v>
      </c>
      <c r="H19" s="82">
        <v>7500.0000000000136</v>
      </c>
      <c r="I19" s="82">
        <v>5000.0000000000064</v>
      </c>
      <c r="J19" s="82">
        <v>7499.9999999999545</v>
      </c>
      <c r="K19" s="83">
        <v>0</v>
      </c>
      <c r="O19" s="30"/>
      <c r="P19" s="64"/>
      <c r="Q19" s="64"/>
      <c r="R19" s="7" t="s">
        <v>41</v>
      </c>
      <c r="S19" s="82">
        <f>+E19*'71'!B$27</f>
        <v>7969.9999999999909</v>
      </c>
      <c r="T19" s="82">
        <f>+F19*'71'!C$27</f>
        <v>6969.9999999999973</v>
      </c>
      <c r="U19" s="82">
        <f>+G19*'71'!D$27</f>
        <v>16350.000000000013</v>
      </c>
      <c r="V19" s="82">
        <f>+H19*'71'!E$27</f>
        <v>9382.5000000000164</v>
      </c>
      <c r="W19" s="82">
        <f>+I19*'71'!F$27</f>
        <v>5695.0000000000073</v>
      </c>
      <c r="X19" s="82">
        <f>+J19*'71'!G$27</f>
        <v>8144.9999999999509</v>
      </c>
      <c r="Y19" s="83">
        <f>+K19*'71'!H$27</f>
        <v>0</v>
      </c>
    </row>
    <row r="20" spans="1:25" x14ac:dyDescent="0.25">
      <c r="A20" s="30"/>
      <c r="B20" s="64"/>
      <c r="C20" s="64" t="s">
        <v>50</v>
      </c>
      <c r="D20" s="7" t="s">
        <v>6</v>
      </c>
      <c r="E20" s="82">
        <v>135000</v>
      </c>
      <c r="F20" s="82">
        <v>180000</v>
      </c>
      <c r="G20" s="82">
        <v>185000</v>
      </c>
      <c r="H20" s="82">
        <v>220003</v>
      </c>
      <c r="I20" s="82">
        <v>255530</v>
      </c>
      <c r="J20" s="82">
        <v>300000</v>
      </c>
      <c r="K20" s="83">
        <v>340652</v>
      </c>
      <c r="O20" s="30"/>
      <c r="P20" s="64"/>
      <c r="Q20" s="64" t="s">
        <v>50</v>
      </c>
      <c r="R20" s="7" t="s">
        <v>6</v>
      </c>
      <c r="S20" s="82">
        <f>+E20*'71'!B$27</f>
        <v>215189.99999999997</v>
      </c>
      <c r="T20" s="82">
        <f>+F20*'71'!C$27</f>
        <v>250920.00000000003</v>
      </c>
      <c r="U20" s="82">
        <f>+G20*'71'!D$27</f>
        <v>241980</v>
      </c>
      <c r="V20" s="82">
        <f>+H20*'71'!E$27</f>
        <v>275223.75299999997</v>
      </c>
      <c r="W20" s="82">
        <f>+I20*'71'!F$27</f>
        <v>291048.67</v>
      </c>
      <c r="X20" s="82">
        <f>+J20*'71'!G$27</f>
        <v>325800</v>
      </c>
      <c r="Y20" s="83">
        <f>+K20*'71'!H$27</f>
        <v>340652</v>
      </c>
    </row>
    <row r="21" spans="1:25" x14ac:dyDescent="0.25">
      <c r="A21" s="30"/>
      <c r="B21" s="64"/>
      <c r="C21" s="64"/>
      <c r="D21" s="7" t="s">
        <v>41</v>
      </c>
      <c r="E21" s="82">
        <v>1500.0000000000039</v>
      </c>
      <c r="F21" s="82">
        <v>3749.9999999999995</v>
      </c>
      <c r="G21" s="82">
        <v>4499.9999999999936</v>
      </c>
      <c r="H21" s="82">
        <v>10000</v>
      </c>
      <c r="I21" s="82">
        <v>7500.0000000000009</v>
      </c>
      <c r="J21" s="82">
        <v>0</v>
      </c>
      <c r="K21" s="83">
        <v>7500.0000000000009</v>
      </c>
      <c r="O21" s="30"/>
      <c r="P21" s="64"/>
      <c r="Q21" s="64"/>
      <c r="R21" s="7" t="s">
        <v>41</v>
      </c>
      <c r="S21" s="82">
        <f>+E21*'71'!B$27</f>
        <v>2391.0000000000059</v>
      </c>
      <c r="T21" s="82">
        <f>+F21*'71'!C$27</f>
        <v>5227.5</v>
      </c>
      <c r="U21" s="82">
        <f>+G21*'71'!D$27</f>
        <v>5885.9999999999918</v>
      </c>
      <c r="V21" s="82">
        <f>+H21*'71'!E$27</f>
        <v>12509.999999999998</v>
      </c>
      <c r="W21" s="82">
        <f>+I21*'71'!F$27</f>
        <v>8542.5000000000018</v>
      </c>
      <c r="X21" s="82">
        <f>+J21*'71'!G$27</f>
        <v>0</v>
      </c>
      <c r="Y21" s="83">
        <f>+K21*'71'!H$27</f>
        <v>7500.0000000000009</v>
      </c>
    </row>
    <row r="22" spans="1:25" x14ac:dyDescent="0.25">
      <c r="A22" s="30"/>
      <c r="B22" s="64"/>
      <c r="C22" s="73" t="s">
        <v>20</v>
      </c>
      <c r="D22" s="7" t="s">
        <v>6</v>
      </c>
      <c r="E22" s="82">
        <f>+'72'!D9</f>
        <v>178000</v>
      </c>
      <c r="F22" s="82">
        <f>+'72'!E9</f>
        <v>200000</v>
      </c>
      <c r="G22" s="82">
        <f>+'72'!F9</f>
        <v>231000</v>
      </c>
      <c r="H22" s="82">
        <f>+'72'!G9</f>
        <v>300000</v>
      </c>
      <c r="I22" s="82">
        <f>+'72'!H9</f>
        <v>341080</v>
      </c>
      <c r="J22" s="82">
        <f>+'72'!I9</f>
        <v>380000</v>
      </c>
      <c r="K22" s="83">
        <f>+'72'!J9</f>
        <v>420000</v>
      </c>
      <c r="O22" s="30"/>
      <c r="P22" s="64"/>
      <c r="Q22" s="73" t="s">
        <v>20</v>
      </c>
      <c r="R22" s="7" t="s">
        <v>6</v>
      </c>
      <c r="S22" s="82">
        <f>+E22*'71'!B$27</f>
        <v>283732</v>
      </c>
      <c r="T22" s="82">
        <f>+F22*'71'!C$27</f>
        <v>278800</v>
      </c>
      <c r="U22" s="82">
        <f>+G22*'71'!D$27</f>
        <v>302148</v>
      </c>
      <c r="V22" s="82">
        <f>+H22*'71'!E$27</f>
        <v>375299.99999999994</v>
      </c>
      <c r="W22" s="82">
        <f>+I22*'71'!F$27</f>
        <v>388490.12</v>
      </c>
      <c r="X22" s="82">
        <f>+J22*'71'!G$27</f>
        <v>412680</v>
      </c>
      <c r="Y22" s="83">
        <f>+K22*'71'!H$27</f>
        <v>420000</v>
      </c>
    </row>
    <row r="23" spans="1:25" x14ac:dyDescent="0.25">
      <c r="A23" s="30"/>
      <c r="B23" s="64"/>
      <c r="C23" s="64"/>
      <c r="D23" s="7" t="s">
        <v>41</v>
      </c>
      <c r="E23" s="82">
        <f>+'72'!D10</f>
        <v>2500.0000000000086</v>
      </c>
      <c r="F23" s="82">
        <f>+'72'!E10</f>
        <v>0</v>
      </c>
      <c r="G23" s="82">
        <f>+'72'!F10</f>
        <v>5249.9999999999991</v>
      </c>
      <c r="H23" s="82">
        <f>+'72'!G10</f>
        <v>0</v>
      </c>
      <c r="I23" s="82">
        <f>+'72'!H10</f>
        <v>6250.0000000000027</v>
      </c>
      <c r="J23" s="82">
        <f>+'72'!I10</f>
        <v>4999.99999999999</v>
      </c>
      <c r="K23" s="83">
        <f>+'72'!J10</f>
        <v>9078.4999999999873</v>
      </c>
      <c r="O23" s="30"/>
      <c r="P23" s="64"/>
      <c r="Q23" s="64"/>
      <c r="R23" s="7" t="s">
        <v>41</v>
      </c>
      <c r="S23" s="82">
        <f>+E23*'71'!B$27</f>
        <v>3985.0000000000136</v>
      </c>
      <c r="T23" s="82">
        <f>+F23*'71'!C$27</f>
        <v>0</v>
      </c>
      <c r="U23" s="82">
        <f>+G23*'71'!D$27</f>
        <v>6866.9999999999991</v>
      </c>
      <c r="V23" s="82">
        <f>+H23*'71'!E$27</f>
        <v>0</v>
      </c>
      <c r="W23" s="82">
        <f>+I23*'71'!F$27</f>
        <v>7118.7500000000036</v>
      </c>
      <c r="X23" s="82">
        <f>+J23*'71'!G$27</f>
        <v>5429.9999999999891</v>
      </c>
      <c r="Y23" s="83">
        <f>+K23*'71'!H$27</f>
        <v>9078.4999999999873</v>
      </c>
    </row>
    <row r="24" spans="1:25" x14ac:dyDescent="0.25">
      <c r="A24" s="30"/>
      <c r="B24" s="64"/>
      <c r="C24" s="64"/>
      <c r="D24" s="7"/>
      <c r="E24" s="82"/>
      <c r="F24" s="82"/>
      <c r="G24" s="82"/>
      <c r="H24" s="82"/>
      <c r="I24" s="82"/>
      <c r="J24" s="82"/>
      <c r="K24" s="83"/>
      <c r="O24" s="30"/>
      <c r="P24" s="64"/>
      <c r="Q24" s="64"/>
      <c r="R24" s="7"/>
      <c r="S24" s="82"/>
      <c r="T24" s="82"/>
      <c r="U24" s="82"/>
      <c r="V24" s="82"/>
      <c r="W24" s="82"/>
      <c r="X24" s="82"/>
      <c r="Y24" s="83"/>
    </row>
    <row r="25" spans="1:25" x14ac:dyDescent="0.25">
      <c r="A25" s="30"/>
      <c r="B25" s="18" t="s">
        <v>21</v>
      </c>
      <c r="C25" s="64" t="s">
        <v>44</v>
      </c>
      <c r="D25" s="7" t="s">
        <v>6</v>
      </c>
      <c r="E25" s="82">
        <v>100000</v>
      </c>
      <c r="F25" s="82">
        <v>120000</v>
      </c>
      <c r="G25" s="82">
        <v>168023</v>
      </c>
      <c r="H25" s="82">
        <v>180000</v>
      </c>
      <c r="I25" s="82">
        <v>200000</v>
      </c>
      <c r="J25" s="82">
        <v>190000</v>
      </c>
      <c r="K25" s="83">
        <v>200000</v>
      </c>
      <c r="O25" s="30"/>
      <c r="P25" s="18" t="s">
        <v>21</v>
      </c>
      <c r="Q25" s="64" t="s">
        <v>44</v>
      </c>
      <c r="R25" s="7" t="s">
        <v>6</v>
      </c>
      <c r="S25" s="82">
        <f>+E25*'71'!B$27</f>
        <v>159400</v>
      </c>
      <c r="T25" s="82">
        <f>+F25*'71'!C$27</f>
        <v>167280.00000000003</v>
      </c>
      <c r="U25" s="82">
        <f>+G25*'71'!D$27</f>
        <v>219774.084</v>
      </c>
      <c r="V25" s="82">
        <f>+H25*'71'!E$27</f>
        <v>225179.99999999997</v>
      </c>
      <c r="W25" s="82">
        <f>+I25*'71'!F$27</f>
        <v>227800</v>
      </c>
      <c r="X25" s="82">
        <f>+J25*'71'!G$27</f>
        <v>206340</v>
      </c>
      <c r="Y25" s="83">
        <f>+K25*'71'!H$27</f>
        <v>200000</v>
      </c>
    </row>
    <row r="26" spans="1:25" x14ac:dyDescent="0.25">
      <c r="A26" s="30"/>
      <c r="B26" s="64"/>
      <c r="C26" s="64"/>
      <c r="D26" s="7" t="s">
        <v>41</v>
      </c>
      <c r="E26" s="82">
        <v>2500</v>
      </c>
      <c r="F26" s="82">
        <v>8624.9999999999982</v>
      </c>
      <c r="G26" s="82">
        <v>7500.0000000000027</v>
      </c>
      <c r="H26" s="82">
        <v>7500.0000000000055</v>
      </c>
      <c r="I26" s="82">
        <v>7526.0000000000064</v>
      </c>
      <c r="J26" s="82">
        <v>17500</v>
      </c>
      <c r="K26" s="83">
        <v>28750.000000000007</v>
      </c>
      <c r="O26" s="30"/>
      <c r="P26" s="64"/>
      <c r="Q26" s="64"/>
      <c r="R26" s="7" t="s">
        <v>41</v>
      </c>
      <c r="S26" s="82">
        <f>+E26*'71'!B$27</f>
        <v>3984.9999999999995</v>
      </c>
      <c r="T26" s="82">
        <f>+F26*'71'!C$27</f>
        <v>12023.249999999998</v>
      </c>
      <c r="U26" s="82">
        <f>+G26*'71'!D$27</f>
        <v>9810.0000000000036</v>
      </c>
      <c r="V26" s="82">
        <f>+H26*'71'!E$27</f>
        <v>9382.5000000000055</v>
      </c>
      <c r="W26" s="82">
        <f>+I26*'71'!F$27</f>
        <v>8572.1140000000069</v>
      </c>
      <c r="X26" s="82">
        <f>+J26*'71'!G$27</f>
        <v>19005</v>
      </c>
      <c r="Y26" s="83">
        <f>+K26*'71'!H$27</f>
        <v>28750.000000000007</v>
      </c>
    </row>
    <row r="27" spans="1:25" x14ac:dyDescent="0.25">
      <c r="A27" s="30"/>
      <c r="B27" s="64"/>
      <c r="C27" s="64" t="s">
        <v>45</v>
      </c>
      <c r="D27" s="7" t="s">
        <v>6</v>
      </c>
      <c r="E27" s="82">
        <v>135000</v>
      </c>
      <c r="F27" s="82">
        <v>165000</v>
      </c>
      <c r="G27" s="82">
        <v>180000</v>
      </c>
      <c r="H27" s="82">
        <v>210000</v>
      </c>
      <c r="I27" s="82">
        <v>248000</v>
      </c>
      <c r="J27" s="82">
        <v>270000</v>
      </c>
      <c r="K27" s="83">
        <v>300000</v>
      </c>
      <c r="O27" s="30"/>
      <c r="P27" s="64"/>
      <c r="Q27" s="64" t="s">
        <v>45</v>
      </c>
      <c r="R27" s="7" t="s">
        <v>6</v>
      </c>
      <c r="S27" s="82">
        <f>+E27*'71'!B$27</f>
        <v>215189.99999999997</v>
      </c>
      <c r="T27" s="82">
        <f>+F27*'71'!C$27</f>
        <v>230010.00000000003</v>
      </c>
      <c r="U27" s="82">
        <f>+G27*'71'!D$27</f>
        <v>235440</v>
      </c>
      <c r="V27" s="82">
        <f>+H27*'71'!E$27</f>
        <v>262710</v>
      </c>
      <c r="W27" s="82">
        <f>+I27*'71'!F$27</f>
        <v>282472</v>
      </c>
      <c r="X27" s="82">
        <f>+J27*'71'!G$27</f>
        <v>293220</v>
      </c>
      <c r="Y27" s="83">
        <f>+K27*'71'!H$27</f>
        <v>300000</v>
      </c>
    </row>
    <row r="28" spans="1:25" x14ac:dyDescent="0.25">
      <c r="A28" s="30"/>
      <c r="B28" s="64"/>
      <c r="C28" s="64"/>
      <c r="D28" s="7" t="s">
        <v>41</v>
      </c>
      <c r="E28" s="82">
        <v>1249.9999999999995</v>
      </c>
      <c r="F28" s="82">
        <v>1250.0000000000007</v>
      </c>
      <c r="G28" s="82">
        <v>500.00000000000017</v>
      </c>
      <c r="H28" s="82">
        <v>0</v>
      </c>
      <c r="I28" s="82">
        <v>2250.0000000000009</v>
      </c>
      <c r="J28" s="82">
        <v>0</v>
      </c>
      <c r="K28" s="83">
        <v>7499.9999999999991</v>
      </c>
      <c r="O28" s="30"/>
      <c r="P28" s="64"/>
      <c r="Q28" s="64"/>
      <c r="R28" s="7" t="s">
        <v>41</v>
      </c>
      <c r="S28" s="82">
        <f>+E28*'71'!B$27</f>
        <v>1992.4999999999991</v>
      </c>
      <c r="T28" s="82">
        <f>+F28*'71'!C$27</f>
        <v>1742.5000000000011</v>
      </c>
      <c r="U28" s="82">
        <f>+G28*'71'!D$27</f>
        <v>654.00000000000023</v>
      </c>
      <c r="V28" s="82">
        <f>+H28*'71'!E$27</f>
        <v>0</v>
      </c>
      <c r="W28" s="82">
        <f>+I28*'71'!F$27</f>
        <v>2562.7500000000009</v>
      </c>
      <c r="X28" s="82">
        <f>+J28*'71'!G$27</f>
        <v>0</v>
      </c>
      <c r="Y28" s="83">
        <f>+K28*'71'!H$27</f>
        <v>7499.9999999999991</v>
      </c>
    </row>
    <row r="29" spans="1:25" x14ac:dyDescent="0.25">
      <c r="A29" s="30"/>
      <c r="B29" s="64"/>
      <c r="C29" s="64" t="s">
        <v>46</v>
      </c>
      <c r="D29" s="7" t="s">
        <v>6</v>
      </c>
      <c r="E29" s="82">
        <v>160000</v>
      </c>
      <c r="F29" s="82">
        <v>200000</v>
      </c>
      <c r="G29" s="82">
        <v>200000</v>
      </c>
      <c r="H29" s="82">
        <v>250000</v>
      </c>
      <c r="I29" s="82">
        <v>300000</v>
      </c>
      <c r="J29" s="82">
        <v>350000</v>
      </c>
      <c r="K29" s="83">
        <v>400000</v>
      </c>
      <c r="O29" s="30"/>
      <c r="P29" s="64"/>
      <c r="Q29" s="64" t="s">
        <v>46</v>
      </c>
      <c r="R29" s="7" t="s">
        <v>6</v>
      </c>
      <c r="S29" s="82">
        <f>+E29*'71'!B$27</f>
        <v>255039.99999999997</v>
      </c>
      <c r="T29" s="82">
        <f>+F29*'71'!C$27</f>
        <v>278800</v>
      </c>
      <c r="U29" s="82">
        <f>+G29*'71'!D$27</f>
        <v>261600</v>
      </c>
      <c r="V29" s="82">
        <f>+H29*'71'!E$27</f>
        <v>312750</v>
      </c>
      <c r="W29" s="82">
        <f>+I29*'71'!F$27</f>
        <v>341700</v>
      </c>
      <c r="X29" s="82">
        <f>+J29*'71'!G$27</f>
        <v>380100</v>
      </c>
      <c r="Y29" s="83">
        <f>+K29*'71'!H$27</f>
        <v>400000</v>
      </c>
    </row>
    <row r="30" spans="1:25" x14ac:dyDescent="0.25">
      <c r="A30" s="30"/>
      <c r="B30" s="64"/>
      <c r="C30" s="64"/>
      <c r="D30" s="7" t="s">
        <v>41</v>
      </c>
      <c r="E30" s="82">
        <v>4500.0000000000045</v>
      </c>
      <c r="F30" s="82">
        <v>2499.9999999999973</v>
      </c>
      <c r="G30" s="82">
        <v>4999.9999999999964</v>
      </c>
      <c r="H30" s="82">
        <v>4999.9999999999945</v>
      </c>
      <c r="I30" s="82">
        <v>0</v>
      </c>
      <c r="J30" s="82">
        <v>5000.0000000000282</v>
      </c>
      <c r="K30" s="83">
        <v>4999.9999999999873</v>
      </c>
      <c r="O30" s="30"/>
      <c r="P30" s="64"/>
      <c r="Q30" s="64"/>
      <c r="R30" s="7" t="s">
        <v>41</v>
      </c>
      <c r="S30" s="82">
        <f>+E30*'71'!B$27</f>
        <v>7173.0000000000064</v>
      </c>
      <c r="T30" s="82">
        <f>+F30*'71'!C$27</f>
        <v>3484.9999999999964</v>
      </c>
      <c r="U30" s="82">
        <f>+G30*'71'!D$27</f>
        <v>6539.9999999999955</v>
      </c>
      <c r="V30" s="82">
        <f>+H30*'71'!E$27</f>
        <v>6254.9999999999927</v>
      </c>
      <c r="W30" s="82">
        <f>+I30*'71'!F$27</f>
        <v>0</v>
      </c>
      <c r="X30" s="82">
        <f>+J30*'71'!G$27</f>
        <v>5430.0000000000309</v>
      </c>
      <c r="Y30" s="83">
        <f>+K30*'71'!H$27</f>
        <v>4999.9999999999873</v>
      </c>
    </row>
    <row r="31" spans="1:25" x14ac:dyDescent="0.25">
      <c r="A31" s="30"/>
      <c r="B31" s="64"/>
      <c r="C31" s="64" t="s">
        <v>47</v>
      </c>
      <c r="D31" s="7" t="s">
        <v>6</v>
      </c>
      <c r="E31" s="82">
        <v>140000</v>
      </c>
      <c r="F31" s="82">
        <v>180000</v>
      </c>
      <c r="G31" s="82">
        <v>190000</v>
      </c>
      <c r="H31" s="82">
        <v>250000</v>
      </c>
      <c r="I31" s="82">
        <v>300000</v>
      </c>
      <c r="J31" s="82">
        <v>340000</v>
      </c>
      <c r="K31" s="83">
        <v>400000</v>
      </c>
      <c r="O31" s="30"/>
      <c r="P31" s="64"/>
      <c r="Q31" s="64" t="s">
        <v>47</v>
      </c>
      <c r="R31" s="7" t="s">
        <v>6</v>
      </c>
      <c r="S31" s="82">
        <f>+E31*'71'!B$27</f>
        <v>223159.99999999997</v>
      </c>
      <c r="T31" s="82">
        <f>+F31*'71'!C$27</f>
        <v>250920.00000000003</v>
      </c>
      <c r="U31" s="82">
        <f>+G31*'71'!D$27</f>
        <v>248520</v>
      </c>
      <c r="V31" s="82">
        <f>+H31*'71'!E$27</f>
        <v>312750</v>
      </c>
      <c r="W31" s="82">
        <f>+I31*'71'!F$27</f>
        <v>341700</v>
      </c>
      <c r="X31" s="82">
        <f>+J31*'71'!G$27</f>
        <v>369240</v>
      </c>
      <c r="Y31" s="83">
        <f>+K31*'71'!H$27</f>
        <v>400000</v>
      </c>
    </row>
    <row r="32" spans="1:25" x14ac:dyDescent="0.25">
      <c r="A32" s="30"/>
      <c r="B32" s="64"/>
      <c r="C32" s="64"/>
      <c r="D32" s="7" t="s">
        <v>41</v>
      </c>
      <c r="E32" s="82">
        <v>3737.5000000000168</v>
      </c>
      <c r="F32" s="82">
        <v>499.99999999999966</v>
      </c>
      <c r="G32" s="82">
        <v>4000.0000000000009</v>
      </c>
      <c r="H32" s="82">
        <v>2499.9999999999964</v>
      </c>
      <c r="I32" s="82">
        <v>4999.9999999999991</v>
      </c>
      <c r="J32" s="82">
        <v>7499.9999999999663</v>
      </c>
      <c r="K32" s="83">
        <v>5599.2500000000045</v>
      </c>
      <c r="O32" s="30"/>
      <c r="P32" s="64"/>
      <c r="Q32" s="64"/>
      <c r="R32" s="7" t="s">
        <v>41</v>
      </c>
      <c r="S32" s="82">
        <f>+E32*'71'!B$27</f>
        <v>5957.5750000000262</v>
      </c>
      <c r="T32" s="82">
        <f>+F32*'71'!C$27</f>
        <v>696.99999999999955</v>
      </c>
      <c r="U32" s="82">
        <f>+G32*'71'!D$27</f>
        <v>5232.0000000000018</v>
      </c>
      <c r="V32" s="82">
        <f>+H32*'71'!E$27</f>
        <v>3127.499999999995</v>
      </c>
      <c r="W32" s="82">
        <f>+I32*'71'!F$27</f>
        <v>5694.9999999999991</v>
      </c>
      <c r="X32" s="82">
        <f>+J32*'71'!G$27</f>
        <v>8144.9999999999636</v>
      </c>
      <c r="Y32" s="83">
        <f>+K32*'71'!H$27</f>
        <v>5599.2500000000045</v>
      </c>
    </row>
    <row r="33" spans="1:25" x14ac:dyDescent="0.25">
      <c r="A33" s="30"/>
      <c r="B33" s="64"/>
      <c r="C33" s="64" t="s">
        <v>48</v>
      </c>
      <c r="D33" s="7" t="s">
        <v>6</v>
      </c>
      <c r="E33" s="82">
        <v>140000</v>
      </c>
      <c r="F33" s="82">
        <v>169000</v>
      </c>
      <c r="G33" s="82">
        <v>185000</v>
      </c>
      <c r="H33" s="82">
        <v>210000</v>
      </c>
      <c r="I33" s="82">
        <v>260000</v>
      </c>
      <c r="J33" s="82">
        <v>300000</v>
      </c>
      <c r="K33" s="83">
        <v>380000</v>
      </c>
      <c r="O33" s="30"/>
      <c r="P33" s="64"/>
      <c r="Q33" s="64" t="s">
        <v>48</v>
      </c>
      <c r="R33" s="7" t="s">
        <v>6</v>
      </c>
      <c r="S33" s="82">
        <f>+E33*'71'!B$27</f>
        <v>223159.99999999997</v>
      </c>
      <c r="T33" s="82">
        <f>+F33*'71'!C$27</f>
        <v>235586.00000000003</v>
      </c>
      <c r="U33" s="82">
        <f>+G33*'71'!D$27</f>
        <v>241980</v>
      </c>
      <c r="V33" s="82">
        <f>+H33*'71'!E$27</f>
        <v>262710</v>
      </c>
      <c r="W33" s="82">
        <f>+I33*'71'!F$27</f>
        <v>296140</v>
      </c>
      <c r="X33" s="82">
        <f>+J33*'71'!G$27</f>
        <v>325800</v>
      </c>
      <c r="Y33" s="83">
        <f>+K33*'71'!H$27</f>
        <v>380000</v>
      </c>
    </row>
    <row r="34" spans="1:25" x14ac:dyDescent="0.25">
      <c r="A34" s="30"/>
      <c r="B34" s="64"/>
      <c r="C34" s="64"/>
      <c r="D34" s="7" t="s">
        <v>41</v>
      </c>
      <c r="E34" s="82">
        <v>3750.0000000000059</v>
      </c>
      <c r="F34" s="82">
        <v>3750.0000000000159</v>
      </c>
      <c r="G34" s="82">
        <v>4500</v>
      </c>
      <c r="H34" s="82">
        <v>2499.9999999999995</v>
      </c>
      <c r="I34" s="82">
        <v>7499.9999999999809</v>
      </c>
      <c r="J34" s="82">
        <v>0</v>
      </c>
      <c r="K34" s="83">
        <v>7500.0000000000136</v>
      </c>
      <c r="O34" s="30"/>
      <c r="P34" s="64"/>
      <c r="Q34" s="64"/>
      <c r="R34" s="7" t="s">
        <v>41</v>
      </c>
      <c r="S34" s="82">
        <f>+E34*'71'!B$27</f>
        <v>5977.5000000000091</v>
      </c>
      <c r="T34" s="82">
        <f>+F34*'71'!C$27</f>
        <v>5227.5000000000227</v>
      </c>
      <c r="U34" s="82">
        <f>+G34*'71'!D$27</f>
        <v>5886</v>
      </c>
      <c r="V34" s="82">
        <f>+H34*'71'!E$27</f>
        <v>3127.4999999999991</v>
      </c>
      <c r="W34" s="82">
        <f>+I34*'71'!F$27</f>
        <v>8542.4999999999782</v>
      </c>
      <c r="X34" s="82">
        <f>+J34*'71'!G$27</f>
        <v>0</v>
      </c>
      <c r="Y34" s="83">
        <f>+K34*'71'!H$27</f>
        <v>7500.0000000000136</v>
      </c>
    </row>
    <row r="35" spans="1:25" x14ac:dyDescent="0.25">
      <c r="A35" s="30"/>
      <c r="B35" s="64"/>
      <c r="C35" s="64" t="s">
        <v>49</v>
      </c>
      <c r="D35" s="7" t="s">
        <v>6</v>
      </c>
      <c r="E35" s="82">
        <v>130000</v>
      </c>
      <c r="F35" s="82">
        <v>165000</v>
      </c>
      <c r="G35" s="82">
        <v>180000</v>
      </c>
      <c r="H35" s="82">
        <v>210000</v>
      </c>
      <c r="I35" s="82">
        <v>250000</v>
      </c>
      <c r="J35" s="82">
        <v>275000</v>
      </c>
      <c r="K35" s="83">
        <v>346569</v>
      </c>
      <c r="O35" s="30"/>
      <c r="P35" s="64"/>
      <c r="Q35" s="64" t="s">
        <v>49</v>
      </c>
      <c r="R35" s="7" t="s">
        <v>6</v>
      </c>
      <c r="S35" s="82">
        <f>+E35*'71'!B$27</f>
        <v>207219.99999999997</v>
      </c>
      <c r="T35" s="82">
        <f>+F35*'71'!C$27</f>
        <v>230010.00000000003</v>
      </c>
      <c r="U35" s="82">
        <f>+G35*'71'!D$27</f>
        <v>235440</v>
      </c>
      <c r="V35" s="82">
        <f>+H35*'71'!E$27</f>
        <v>262710</v>
      </c>
      <c r="W35" s="82">
        <f>+I35*'71'!F$27</f>
        <v>284750</v>
      </c>
      <c r="X35" s="82">
        <f>+J35*'71'!G$27</f>
        <v>298650</v>
      </c>
      <c r="Y35" s="83">
        <f>+K35*'71'!H$27</f>
        <v>346569</v>
      </c>
    </row>
    <row r="36" spans="1:25" x14ac:dyDescent="0.25">
      <c r="A36" s="30"/>
      <c r="B36" s="64"/>
      <c r="C36" s="64"/>
      <c r="D36" s="7" t="s">
        <v>41</v>
      </c>
      <c r="E36" s="82">
        <v>4250.0000000000045</v>
      </c>
      <c r="F36" s="82">
        <v>3744.5000000000023</v>
      </c>
      <c r="G36" s="82">
        <v>499.9999999999996</v>
      </c>
      <c r="H36" s="82">
        <v>0</v>
      </c>
      <c r="I36" s="82">
        <v>1250.0000000000027</v>
      </c>
      <c r="J36" s="82">
        <v>2500.0000000000018</v>
      </c>
      <c r="K36" s="83">
        <v>5999.9999999999854</v>
      </c>
      <c r="O36" s="30"/>
      <c r="P36" s="64"/>
      <c r="Q36" s="64"/>
      <c r="R36" s="7" t="s">
        <v>41</v>
      </c>
      <c r="S36" s="82">
        <f>+E36*'71'!B$27</f>
        <v>6774.5000000000064</v>
      </c>
      <c r="T36" s="82">
        <f>+F36*'71'!C$27</f>
        <v>5219.8330000000033</v>
      </c>
      <c r="U36" s="82">
        <f>+G36*'71'!D$27</f>
        <v>653.99999999999955</v>
      </c>
      <c r="V36" s="82">
        <f>+H36*'71'!E$27</f>
        <v>0</v>
      </c>
      <c r="W36" s="82">
        <f>+I36*'71'!F$27</f>
        <v>1423.7500000000032</v>
      </c>
      <c r="X36" s="82">
        <f>+J36*'71'!G$27</f>
        <v>2715.0000000000023</v>
      </c>
      <c r="Y36" s="83">
        <f>+K36*'71'!H$27</f>
        <v>5999.9999999999854</v>
      </c>
    </row>
    <row r="37" spans="1:25" x14ac:dyDescent="0.25">
      <c r="A37" s="30"/>
      <c r="B37" s="64"/>
      <c r="C37" s="64" t="s">
        <v>50</v>
      </c>
      <c r="D37" s="7" t="s">
        <v>6</v>
      </c>
      <c r="E37" s="82">
        <v>82000</v>
      </c>
      <c r="F37" s="82">
        <v>120000</v>
      </c>
      <c r="G37" s="82">
        <v>120000</v>
      </c>
      <c r="H37" s="82">
        <v>160000</v>
      </c>
      <c r="I37" s="82">
        <v>160000</v>
      </c>
      <c r="J37" s="82">
        <v>200000</v>
      </c>
      <c r="K37" s="83">
        <v>260000</v>
      </c>
      <c r="O37" s="30"/>
      <c r="P37" s="64"/>
      <c r="Q37" s="64" t="s">
        <v>50</v>
      </c>
      <c r="R37" s="7" t="s">
        <v>6</v>
      </c>
      <c r="S37" s="82">
        <f>+E37*'71'!B$27</f>
        <v>130707.99999999999</v>
      </c>
      <c r="T37" s="82">
        <f>+F37*'71'!C$27</f>
        <v>167280.00000000003</v>
      </c>
      <c r="U37" s="82">
        <f>+G37*'71'!D$27</f>
        <v>156960</v>
      </c>
      <c r="V37" s="82">
        <f>+H37*'71'!E$27</f>
        <v>200159.99999999997</v>
      </c>
      <c r="W37" s="82">
        <f>+I37*'71'!F$27</f>
        <v>182240</v>
      </c>
      <c r="X37" s="82">
        <f>+J37*'71'!G$27</f>
        <v>217200.00000000003</v>
      </c>
      <c r="Y37" s="83">
        <f>+K37*'71'!H$27</f>
        <v>260000</v>
      </c>
    </row>
    <row r="38" spans="1:25" x14ac:dyDescent="0.25">
      <c r="A38" s="30"/>
      <c r="B38" s="64"/>
      <c r="C38" s="64"/>
      <c r="D38" s="7" t="s">
        <v>41</v>
      </c>
      <c r="E38" s="82">
        <v>6000.0000000000036</v>
      </c>
      <c r="F38" s="82">
        <v>12499.999999999978</v>
      </c>
      <c r="G38" s="82">
        <v>9999.9999999999909</v>
      </c>
      <c r="H38" s="82">
        <v>19999.999999999985</v>
      </c>
      <c r="I38" s="82">
        <v>10000.000000000005</v>
      </c>
      <c r="J38" s="82">
        <v>0</v>
      </c>
      <c r="K38" s="83">
        <v>18250.000000000004</v>
      </c>
      <c r="O38" s="30"/>
      <c r="P38" s="64"/>
      <c r="Q38" s="64"/>
      <c r="R38" s="7" t="s">
        <v>41</v>
      </c>
      <c r="S38" s="82">
        <f>+E38*'71'!B$27</f>
        <v>9564.0000000000055</v>
      </c>
      <c r="T38" s="82">
        <f>+F38*'71'!C$27</f>
        <v>17424.999999999971</v>
      </c>
      <c r="U38" s="82">
        <f>+G38*'71'!D$27</f>
        <v>13079.999999999989</v>
      </c>
      <c r="V38" s="82">
        <f>+H38*'71'!E$27</f>
        <v>25019.999999999978</v>
      </c>
      <c r="W38" s="82">
        <f>+I38*'71'!F$27</f>
        <v>11390.000000000005</v>
      </c>
      <c r="X38" s="82">
        <f>+J38*'71'!G$27</f>
        <v>0</v>
      </c>
      <c r="Y38" s="83">
        <f>+K38*'71'!H$27</f>
        <v>18250.000000000004</v>
      </c>
    </row>
    <row r="39" spans="1:25" x14ac:dyDescent="0.25">
      <c r="A39" s="30"/>
      <c r="B39" s="64"/>
      <c r="C39" s="73" t="s">
        <v>20</v>
      </c>
      <c r="D39" s="7" t="s">
        <v>6</v>
      </c>
      <c r="E39" s="82">
        <f>+'72'!D11</f>
        <v>140000</v>
      </c>
      <c r="F39" s="82">
        <f>+'72'!E11</f>
        <v>171846</v>
      </c>
      <c r="G39" s="82">
        <f>+'72'!F11</f>
        <v>185000</v>
      </c>
      <c r="H39" s="82">
        <f>+'72'!G11</f>
        <v>221071</v>
      </c>
      <c r="I39" s="82">
        <f>+'72'!H11</f>
        <v>270000</v>
      </c>
      <c r="J39" s="82">
        <f>+'72'!I11</f>
        <v>300000</v>
      </c>
      <c r="K39" s="83">
        <f>+'72'!J11</f>
        <v>380000</v>
      </c>
      <c r="O39" s="30"/>
      <c r="P39" s="64"/>
      <c r="Q39" s="73" t="s">
        <v>20</v>
      </c>
      <c r="R39" s="7" t="s">
        <v>6</v>
      </c>
      <c r="S39" s="82">
        <f>+E39*'71'!B$27</f>
        <v>223159.99999999997</v>
      </c>
      <c r="T39" s="82">
        <f>+F39*'71'!C$27</f>
        <v>239553.32400000002</v>
      </c>
      <c r="U39" s="82">
        <f>+G39*'71'!D$27</f>
        <v>241980</v>
      </c>
      <c r="V39" s="82">
        <f>+H39*'71'!E$27</f>
        <v>276559.821</v>
      </c>
      <c r="W39" s="82">
        <f>+I39*'71'!F$27</f>
        <v>307530</v>
      </c>
      <c r="X39" s="82">
        <f>+J39*'71'!G$27</f>
        <v>325800</v>
      </c>
      <c r="Y39" s="83">
        <f>+K39*'71'!H$27</f>
        <v>380000</v>
      </c>
    </row>
    <row r="40" spans="1:25" x14ac:dyDescent="0.25">
      <c r="A40" s="30"/>
      <c r="B40" s="64"/>
      <c r="C40" s="64"/>
      <c r="D40" s="7" t="s">
        <v>41</v>
      </c>
      <c r="E40" s="82">
        <f>+'72'!D12</f>
        <v>1249.9999999999973</v>
      </c>
      <c r="F40" s="82">
        <f>+'72'!E12</f>
        <v>2500.0000000000045</v>
      </c>
      <c r="G40" s="82">
        <f>+'72'!F12</f>
        <v>2000.0000000000023</v>
      </c>
      <c r="H40" s="82">
        <f>+'72'!G12</f>
        <v>2500.0000000000041</v>
      </c>
      <c r="I40" s="82">
        <f>+'72'!H12</f>
        <v>5000</v>
      </c>
      <c r="J40" s="82">
        <f>+'72'!I12</f>
        <v>0</v>
      </c>
      <c r="K40" s="83">
        <f>+'72'!J12</f>
        <v>5555.4999999999891</v>
      </c>
      <c r="O40" s="30"/>
      <c r="P40" s="64"/>
      <c r="Q40" s="64"/>
      <c r="R40" s="7" t="s">
        <v>41</v>
      </c>
      <c r="S40" s="82">
        <f>+E40*'71'!B$27</f>
        <v>1992.4999999999955</v>
      </c>
      <c r="T40" s="82">
        <f>+F40*'71'!C$27</f>
        <v>3485.0000000000068</v>
      </c>
      <c r="U40" s="82">
        <f>+G40*'71'!D$27</f>
        <v>2616.0000000000032</v>
      </c>
      <c r="V40" s="82">
        <f>+H40*'71'!E$27</f>
        <v>3127.500000000005</v>
      </c>
      <c r="W40" s="82">
        <f>+I40*'71'!F$27</f>
        <v>5695</v>
      </c>
      <c r="X40" s="82">
        <f>+J40*'71'!G$27</f>
        <v>0</v>
      </c>
      <c r="Y40" s="83">
        <f>+K40*'71'!H$27</f>
        <v>5555.4999999999891</v>
      </c>
    </row>
    <row r="41" spans="1:25" x14ac:dyDescent="0.25">
      <c r="A41" s="30"/>
      <c r="B41" s="64"/>
      <c r="C41" s="64"/>
      <c r="D41" s="7"/>
      <c r="E41" s="82"/>
      <c r="F41" s="82"/>
      <c r="G41" s="82"/>
      <c r="H41" s="82"/>
      <c r="I41" s="82"/>
      <c r="J41" s="82"/>
      <c r="K41" s="83"/>
      <c r="O41" s="30"/>
      <c r="P41" s="64"/>
      <c r="Q41" s="64"/>
      <c r="R41" s="7"/>
      <c r="S41" s="82"/>
      <c r="T41" s="82"/>
      <c r="U41" s="82"/>
      <c r="V41" s="82"/>
      <c r="W41" s="82"/>
      <c r="X41" s="82"/>
      <c r="Y41" s="83"/>
    </row>
    <row r="42" spans="1:25" x14ac:dyDescent="0.25">
      <c r="A42" s="30"/>
      <c r="B42" s="18" t="s">
        <v>20</v>
      </c>
      <c r="C42" s="64" t="s">
        <v>44</v>
      </c>
      <c r="D42" s="7" t="s">
        <v>6</v>
      </c>
      <c r="E42" s="82">
        <v>110000</v>
      </c>
      <c r="F42" s="82">
        <v>140000</v>
      </c>
      <c r="G42" s="82">
        <v>180000</v>
      </c>
      <c r="H42" s="82">
        <v>200000</v>
      </c>
      <c r="I42" s="82">
        <v>223101</v>
      </c>
      <c r="J42" s="82">
        <v>256537</v>
      </c>
      <c r="K42" s="83">
        <v>250000</v>
      </c>
      <c r="O42" s="30"/>
      <c r="P42" s="18" t="s">
        <v>20</v>
      </c>
      <c r="Q42" s="64" t="s">
        <v>44</v>
      </c>
      <c r="R42" s="7" t="s">
        <v>6</v>
      </c>
      <c r="S42" s="82">
        <f>+E42*'71'!B$27</f>
        <v>175339.99999999997</v>
      </c>
      <c r="T42" s="82">
        <f>+F42*'71'!C$27</f>
        <v>195160.00000000003</v>
      </c>
      <c r="U42" s="82">
        <f>+G42*'71'!D$27</f>
        <v>235440</v>
      </c>
      <c r="V42" s="82">
        <f>+H42*'71'!E$27</f>
        <v>250199.99999999997</v>
      </c>
      <c r="W42" s="82">
        <f>+I42*'71'!F$27</f>
        <v>254112.03899999999</v>
      </c>
      <c r="X42" s="82">
        <f>+J42*'71'!G$27</f>
        <v>278599.18200000003</v>
      </c>
      <c r="Y42" s="83">
        <f>+K42*'71'!H$27</f>
        <v>250000</v>
      </c>
    </row>
    <row r="43" spans="1:25" x14ac:dyDescent="0.25">
      <c r="A43" s="30"/>
      <c r="B43" s="64"/>
      <c r="C43" s="64"/>
      <c r="D43" s="7" t="s">
        <v>41</v>
      </c>
      <c r="E43" s="82">
        <v>5000</v>
      </c>
      <c r="F43" s="82">
        <v>5000.0000000000045</v>
      </c>
      <c r="G43" s="82">
        <v>3000.0000000000014</v>
      </c>
      <c r="H43" s="82">
        <v>2500.0000000000018</v>
      </c>
      <c r="I43" s="82">
        <v>10000</v>
      </c>
      <c r="J43" s="82">
        <v>7499.9999999999945</v>
      </c>
      <c r="K43" s="83">
        <v>24999.999999999985</v>
      </c>
      <c r="O43" s="30"/>
      <c r="P43" s="64"/>
      <c r="Q43" s="64"/>
      <c r="R43" s="7" t="s">
        <v>41</v>
      </c>
      <c r="S43" s="82">
        <f>+E43*'71'!B$27</f>
        <v>7969.9999999999991</v>
      </c>
      <c r="T43" s="82">
        <f>+F43*'71'!C$27</f>
        <v>6970.0000000000073</v>
      </c>
      <c r="U43" s="82">
        <f>+G43*'71'!D$27</f>
        <v>3924.0000000000018</v>
      </c>
      <c r="V43" s="82">
        <f>+H43*'71'!E$27</f>
        <v>3127.5000000000018</v>
      </c>
      <c r="W43" s="82">
        <f>+I43*'71'!F$27</f>
        <v>11390</v>
      </c>
      <c r="X43" s="82">
        <f>+J43*'71'!G$27</f>
        <v>8144.9999999999945</v>
      </c>
      <c r="Y43" s="83">
        <f>+K43*'71'!H$27</f>
        <v>24999.999999999985</v>
      </c>
    </row>
    <row r="44" spans="1:25" x14ac:dyDescent="0.25">
      <c r="A44" s="30"/>
      <c r="B44" s="64"/>
      <c r="C44" s="64" t="s">
        <v>45</v>
      </c>
      <c r="D44" s="7" t="s">
        <v>6</v>
      </c>
      <c r="E44" s="82">
        <v>135000</v>
      </c>
      <c r="F44" s="82">
        <v>165000</v>
      </c>
      <c r="G44" s="82">
        <v>182000</v>
      </c>
      <c r="H44" s="82">
        <v>214000</v>
      </c>
      <c r="I44" s="82">
        <v>250000</v>
      </c>
      <c r="J44" s="82">
        <v>280000</v>
      </c>
      <c r="K44" s="83">
        <v>301000</v>
      </c>
      <c r="O44" s="30"/>
      <c r="P44" s="64"/>
      <c r="Q44" s="64" t="s">
        <v>45</v>
      </c>
      <c r="R44" s="7" t="s">
        <v>6</v>
      </c>
      <c r="S44" s="82">
        <f>+E44*'71'!B$27</f>
        <v>215189.99999999997</v>
      </c>
      <c r="T44" s="82">
        <f>+F44*'71'!C$27</f>
        <v>230010.00000000003</v>
      </c>
      <c r="U44" s="82">
        <f>+G44*'71'!D$27</f>
        <v>238056</v>
      </c>
      <c r="V44" s="82">
        <f>+H44*'71'!E$27</f>
        <v>267714</v>
      </c>
      <c r="W44" s="82">
        <f>+I44*'71'!F$27</f>
        <v>284750</v>
      </c>
      <c r="X44" s="82">
        <f>+J44*'71'!G$27</f>
        <v>304080</v>
      </c>
      <c r="Y44" s="83">
        <f>+K44*'71'!H$27</f>
        <v>301000</v>
      </c>
    </row>
    <row r="45" spans="1:25" x14ac:dyDescent="0.25">
      <c r="A45" s="30"/>
      <c r="B45" s="64"/>
      <c r="C45" s="64"/>
      <c r="D45" s="7" t="s">
        <v>41</v>
      </c>
      <c r="E45" s="82">
        <v>0</v>
      </c>
      <c r="F45" s="82">
        <v>499.99999999999949</v>
      </c>
      <c r="G45" s="82">
        <v>749.99999999999693</v>
      </c>
      <c r="H45" s="82">
        <v>2499.9999999999932</v>
      </c>
      <c r="I45" s="82">
        <v>0</v>
      </c>
      <c r="J45" s="82">
        <v>1000.000000000002</v>
      </c>
      <c r="K45" s="83">
        <v>5000.0000000000018</v>
      </c>
      <c r="O45" s="30"/>
      <c r="P45" s="64"/>
      <c r="Q45" s="64"/>
      <c r="R45" s="7" t="s">
        <v>41</v>
      </c>
      <c r="S45" s="82">
        <f>+E45*'71'!B$27</f>
        <v>0</v>
      </c>
      <c r="T45" s="82">
        <f>+F45*'71'!C$27</f>
        <v>696.99999999999932</v>
      </c>
      <c r="U45" s="82">
        <f>+G45*'71'!D$27</f>
        <v>980.99999999999602</v>
      </c>
      <c r="V45" s="82">
        <f>+H45*'71'!E$27</f>
        <v>3127.4999999999914</v>
      </c>
      <c r="W45" s="82">
        <f>+I45*'71'!F$27</f>
        <v>0</v>
      </c>
      <c r="X45" s="82">
        <f>+J45*'71'!G$27</f>
        <v>1086.0000000000023</v>
      </c>
      <c r="Y45" s="83">
        <f>+K45*'71'!H$27</f>
        <v>5000.0000000000018</v>
      </c>
    </row>
    <row r="46" spans="1:25" x14ac:dyDescent="0.25">
      <c r="A46" s="30"/>
      <c r="B46" s="64"/>
      <c r="C46" s="64" t="s">
        <v>46</v>
      </c>
      <c r="D46" s="7" t="s">
        <v>6</v>
      </c>
      <c r="E46" s="82">
        <v>180000</v>
      </c>
      <c r="F46" s="82">
        <v>200000</v>
      </c>
      <c r="G46" s="82">
        <v>240000</v>
      </c>
      <c r="H46" s="82">
        <v>300000</v>
      </c>
      <c r="I46" s="82">
        <v>350000</v>
      </c>
      <c r="J46" s="82">
        <v>380000</v>
      </c>
      <c r="K46" s="83">
        <v>415000</v>
      </c>
      <c r="O46" s="30"/>
      <c r="P46" s="64"/>
      <c r="Q46" s="64" t="s">
        <v>46</v>
      </c>
      <c r="R46" s="7" t="s">
        <v>6</v>
      </c>
      <c r="S46" s="82">
        <f>+E46*'71'!B$27</f>
        <v>286920</v>
      </c>
      <c r="T46" s="82">
        <f>+F46*'71'!C$27</f>
        <v>278800</v>
      </c>
      <c r="U46" s="82">
        <f>+G46*'71'!D$27</f>
        <v>313920</v>
      </c>
      <c r="V46" s="82">
        <f>+H46*'71'!E$27</f>
        <v>375299.99999999994</v>
      </c>
      <c r="W46" s="82">
        <f>+I46*'71'!F$27</f>
        <v>398650</v>
      </c>
      <c r="X46" s="82">
        <f>+J46*'71'!G$27</f>
        <v>412680</v>
      </c>
      <c r="Y46" s="83">
        <f>+K46*'71'!H$27</f>
        <v>415000</v>
      </c>
    </row>
    <row r="47" spans="1:25" x14ac:dyDescent="0.25">
      <c r="A47" s="30"/>
      <c r="B47" s="64"/>
      <c r="C47" s="64"/>
      <c r="D47" s="7" t="s">
        <v>41</v>
      </c>
      <c r="E47" s="82">
        <v>2499.9999999999968</v>
      </c>
      <c r="F47" s="82">
        <v>2434.9999999999882</v>
      </c>
      <c r="G47" s="82">
        <v>7499.9999999999909</v>
      </c>
      <c r="H47" s="82">
        <v>0</v>
      </c>
      <c r="I47" s="82">
        <v>2499.9999999999995</v>
      </c>
      <c r="J47" s="82">
        <v>12499.999999999953</v>
      </c>
      <c r="K47" s="83">
        <v>12499.999999999991</v>
      </c>
      <c r="O47" s="30"/>
      <c r="P47" s="64"/>
      <c r="Q47" s="64"/>
      <c r="R47" s="7" t="s">
        <v>41</v>
      </c>
      <c r="S47" s="82">
        <f>+E47*'71'!B$27</f>
        <v>3984.9999999999945</v>
      </c>
      <c r="T47" s="82">
        <f>+F47*'71'!C$27</f>
        <v>3394.389999999984</v>
      </c>
      <c r="U47" s="82">
        <f>+G47*'71'!D$27</f>
        <v>9809.9999999999891</v>
      </c>
      <c r="V47" s="82">
        <f>+H47*'71'!E$27</f>
        <v>0</v>
      </c>
      <c r="W47" s="82">
        <f>+I47*'71'!F$27</f>
        <v>2847.4999999999995</v>
      </c>
      <c r="X47" s="82">
        <f>+J47*'71'!G$27</f>
        <v>13574.999999999949</v>
      </c>
      <c r="Y47" s="83">
        <f>+K47*'71'!H$27</f>
        <v>12499.999999999991</v>
      </c>
    </row>
    <row r="48" spans="1:25" x14ac:dyDescent="0.25">
      <c r="A48" s="30"/>
      <c r="B48" s="64"/>
      <c r="C48" s="64" t="s">
        <v>47</v>
      </c>
      <c r="D48" s="7" t="s">
        <v>6</v>
      </c>
      <c r="E48" s="82">
        <v>170000</v>
      </c>
      <c r="F48" s="82">
        <v>200000</v>
      </c>
      <c r="G48" s="82">
        <v>220000</v>
      </c>
      <c r="H48" s="82">
        <v>300000</v>
      </c>
      <c r="I48" s="82">
        <v>350000</v>
      </c>
      <c r="J48" s="82">
        <v>400000</v>
      </c>
      <c r="K48" s="83">
        <v>470000</v>
      </c>
      <c r="O48" s="30"/>
      <c r="P48" s="64"/>
      <c r="Q48" s="64" t="s">
        <v>47</v>
      </c>
      <c r="R48" s="7" t="s">
        <v>6</v>
      </c>
      <c r="S48" s="82">
        <f>+E48*'71'!B$27</f>
        <v>270980</v>
      </c>
      <c r="T48" s="82">
        <f>+F48*'71'!C$27</f>
        <v>278800</v>
      </c>
      <c r="U48" s="82">
        <f>+G48*'71'!D$27</f>
        <v>287760</v>
      </c>
      <c r="V48" s="82">
        <f>+H48*'71'!E$27</f>
        <v>375299.99999999994</v>
      </c>
      <c r="W48" s="82">
        <f>+I48*'71'!F$27</f>
        <v>398650</v>
      </c>
      <c r="X48" s="82">
        <f>+J48*'71'!G$27</f>
        <v>434400.00000000006</v>
      </c>
      <c r="Y48" s="83">
        <f>+K48*'71'!H$27</f>
        <v>470000</v>
      </c>
    </row>
    <row r="49" spans="1:25" x14ac:dyDescent="0.25">
      <c r="A49" s="30"/>
      <c r="B49" s="64"/>
      <c r="C49" s="64"/>
      <c r="D49" s="7" t="s">
        <v>41</v>
      </c>
      <c r="E49" s="82">
        <v>5000.0000000000327</v>
      </c>
      <c r="F49" s="82">
        <v>0</v>
      </c>
      <c r="G49" s="82">
        <v>7499.9999999999936</v>
      </c>
      <c r="H49" s="82">
        <v>750.00000000000125</v>
      </c>
      <c r="I49" s="82">
        <v>6499.9999999999764</v>
      </c>
      <c r="J49" s="82">
        <v>4999.9999999999891</v>
      </c>
      <c r="K49" s="83">
        <v>12500.000000000022</v>
      </c>
      <c r="O49" s="30"/>
      <c r="P49" s="64"/>
      <c r="Q49" s="64"/>
      <c r="R49" s="7" t="s">
        <v>41</v>
      </c>
      <c r="S49" s="82">
        <f>+E49*'71'!B$27</f>
        <v>7970.0000000000518</v>
      </c>
      <c r="T49" s="82">
        <f>+F49*'71'!C$27</f>
        <v>0</v>
      </c>
      <c r="U49" s="82">
        <f>+G49*'71'!D$27</f>
        <v>9809.9999999999927</v>
      </c>
      <c r="V49" s="82">
        <f>+H49*'71'!E$27</f>
        <v>938.25000000000148</v>
      </c>
      <c r="W49" s="82">
        <f>+I49*'71'!F$27</f>
        <v>7403.4999999999727</v>
      </c>
      <c r="X49" s="82">
        <f>+J49*'71'!G$27</f>
        <v>5429.9999999999882</v>
      </c>
      <c r="Y49" s="83">
        <f>+K49*'71'!H$27</f>
        <v>12500.000000000022</v>
      </c>
    </row>
    <row r="50" spans="1:25" x14ac:dyDescent="0.25">
      <c r="A50" s="30"/>
      <c r="B50" s="64"/>
      <c r="C50" s="64" t="s">
        <v>48</v>
      </c>
      <c r="D50" s="7" t="s">
        <v>6</v>
      </c>
      <c r="E50" s="82">
        <v>170000</v>
      </c>
      <c r="F50" s="82">
        <v>200000</v>
      </c>
      <c r="G50" s="82">
        <v>210000</v>
      </c>
      <c r="H50" s="82">
        <v>270000</v>
      </c>
      <c r="I50" s="82">
        <v>300000</v>
      </c>
      <c r="J50" s="82">
        <v>350000</v>
      </c>
      <c r="K50" s="83">
        <v>400000</v>
      </c>
      <c r="O50" s="30"/>
      <c r="P50" s="64"/>
      <c r="Q50" s="64" t="s">
        <v>48</v>
      </c>
      <c r="R50" s="7" t="s">
        <v>6</v>
      </c>
      <c r="S50" s="82">
        <f>+E50*'71'!B$27</f>
        <v>270980</v>
      </c>
      <c r="T50" s="82">
        <f>+F50*'71'!C$27</f>
        <v>278800</v>
      </c>
      <c r="U50" s="82">
        <f>+G50*'71'!D$27</f>
        <v>274680</v>
      </c>
      <c r="V50" s="82">
        <f>+H50*'71'!E$27</f>
        <v>337769.99999999994</v>
      </c>
      <c r="W50" s="82">
        <f>+I50*'71'!F$27</f>
        <v>341700</v>
      </c>
      <c r="X50" s="82">
        <f>+J50*'71'!G$27</f>
        <v>380100</v>
      </c>
      <c r="Y50" s="83">
        <f>+K50*'71'!H$27</f>
        <v>400000</v>
      </c>
    </row>
    <row r="51" spans="1:25" x14ac:dyDescent="0.25">
      <c r="A51" s="30"/>
      <c r="B51" s="64"/>
      <c r="C51" s="64"/>
      <c r="D51" s="7" t="s">
        <v>41</v>
      </c>
      <c r="E51" s="82">
        <v>5000.0000000000018</v>
      </c>
      <c r="F51" s="82">
        <v>0</v>
      </c>
      <c r="G51" s="82">
        <v>5500.0000000000009</v>
      </c>
      <c r="H51" s="82">
        <v>6962.9999999999845</v>
      </c>
      <c r="I51" s="82">
        <v>0</v>
      </c>
      <c r="J51" s="82">
        <v>0</v>
      </c>
      <c r="K51" s="83">
        <v>7499.9999999999918</v>
      </c>
      <c r="O51" s="30"/>
      <c r="P51" s="64"/>
      <c r="Q51" s="64"/>
      <c r="R51" s="7" t="s">
        <v>41</v>
      </c>
      <c r="S51" s="82">
        <f>+E51*'71'!B$27</f>
        <v>7970.0000000000018</v>
      </c>
      <c r="T51" s="82">
        <f>+F51*'71'!C$27</f>
        <v>0</v>
      </c>
      <c r="U51" s="82">
        <f>+G51*'71'!D$27</f>
        <v>7194.0000000000018</v>
      </c>
      <c r="V51" s="82">
        <f>+H51*'71'!E$27</f>
        <v>8710.7129999999797</v>
      </c>
      <c r="W51" s="82">
        <f>+I51*'71'!F$27</f>
        <v>0</v>
      </c>
      <c r="X51" s="82">
        <f>+J51*'71'!G$27</f>
        <v>0</v>
      </c>
      <c r="Y51" s="83">
        <f>+K51*'71'!H$27</f>
        <v>7499.9999999999918</v>
      </c>
    </row>
    <row r="52" spans="1:25" x14ac:dyDescent="0.25">
      <c r="A52" s="30"/>
      <c r="B52" s="64"/>
      <c r="C52" s="64" t="s">
        <v>49</v>
      </c>
      <c r="D52" s="7" t="s">
        <v>6</v>
      </c>
      <c r="E52" s="82">
        <v>150000</v>
      </c>
      <c r="F52" s="82">
        <v>200000</v>
      </c>
      <c r="G52" s="82">
        <v>200000</v>
      </c>
      <c r="H52" s="82">
        <v>250000</v>
      </c>
      <c r="I52" s="82">
        <v>300000</v>
      </c>
      <c r="J52" s="82">
        <v>300000</v>
      </c>
      <c r="K52" s="83">
        <v>380000</v>
      </c>
      <c r="O52" s="30"/>
      <c r="P52" s="64"/>
      <c r="Q52" s="64" t="s">
        <v>49</v>
      </c>
      <c r="R52" s="7" t="s">
        <v>6</v>
      </c>
      <c r="S52" s="82">
        <f>+E52*'71'!B$27</f>
        <v>239099.99999999997</v>
      </c>
      <c r="T52" s="82">
        <f>+F52*'71'!C$27</f>
        <v>278800</v>
      </c>
      <c r="U52" s="82">
        <f>+G52*'71'!D$27</f>
        <v>261600</v>
      </c>
      <c r="V52" s="82">
        <f>+H52*'71'!E$27</f>
        <v>312750</v>
      </c>
      <c r="W52" s="82">
        <f>+I52*'71'!F$27</f>
        <v>341700</v>
      </c>
      <c r="X52" s="82">
        <f>+J52*'71'!G$27</f>
        <v>325800</v>
      </c>
      <c r="Y52" s="83">
        <f>+K52*'71'!H$27</f>
        <v>380000</v>
      </c>
    </row>
    <row r="53" spans="1:25" x14ac:dyDescent="0.25">
      <c r="A53" s="30"/>
      <c r="B53" s="64"/>
      <c r="C53" s="64"/>
      <c r="D53" s="7" t="s">
        <v>41</v>
      </c>
      <c r="E53" s="82">
        <v>2500.0000000000018</v>
      </c>
      <c r="F53" s="82">
        <v>1249.9999999999977</v>
      </c>
      <c r="G53" s="82">
        <v>0</v>
      </c>
      <c r="H53" s="82">
        <v>0</v>
      </c>
      <c r="I53" s="82">
        <v>0</v>
      </c>
      <c r="J53" s="82">
        <v>4999.99999999998</v>
      </c>
      <c r="K53" s="83">
        <v>4999.9999999999891</v>
      </c>
      <c r="O53" s="30"/>
      <c r="P53" s="64"/>
      <c r="Q53" s="64"/>
      <c r="R53" s="7" t="s">
        <v>41</v>
      </c>
      <c r="S53" s="82">
        <f>+E53*'71'!B$27</f>
        <v>3985.0000000000027</v>
      </c>
      <c r="T53" s="82">
        <f>+F53*'71'!C$27</f>
        <v>1742.499999999997</v>
      </c>
      <c r="U53" s="82">
        <f>+G53*'71'!D$27</f>
        <v>0</v>
      </c>
      <c r="V53" s="82">
        <f>+H53*'71'!E$27</f>
        <v>0</v>
      </c>
      <c r="W53" s="82">
        <f>+I53*'71'!F$27</f>
        <v>0</v>
      </c>
      <c r="X53" s="82">
        <f>+J53*'71'!G$27</f>
        <v>5429.9999999999791</v>
      </c>
      <c r="Y53" s="83">
        <f>+K53*'71'!H$27</f>
        <v>4999.9999999999891</v>
      </c>
    </row>
    <row r="54" spans="1:25" x14ac:dyDescent="0.25">
      <c r="A54" s="30"/>
      <c r="B54" s="64"/>
      <c r="C54" s="64" t="s">
        <v>50</v>
      </c>
      <c r="D54" s="7" t="s">
        <v>6</v>
      </c>
      <c r="E54" s="82">
        <v>120000</v>
      </c>
      <c r="F54" s="82">
        <v>165000</v>
      </c>
      <c r="G54" s="82">
        <v>182000</v>
      </c>
      <c r="H54" s="82">
        <v>210000</v>
      </c>
      <c r="I54" s="82">
        <v>245000</v>
      </c>
      <c r="J54" s="82">
        <v>275000</v>
      </c>
      <c r="K54" s="83">
        <v>320000</v>
      </c>
      <c r="O54" s="30"/>
      <c r="P54" s="64"/>
      <c r="Q54" s="64" t="s">
        <v>50</v>
      </c>
      <c r="R54" s="7" t="s">
        <v>6</v>
      </c>
      <c r="S54" s="82">
        <f>+E54*'71'!B$27</f>
        <v>191279.99999999997</v>
      </c>
      <c r="T54" s="82">
        <f>+F54*'71'!C$27</f>
        <v>230010.00000000003</v>
      </c>
      <c r="U54" s="82">
        <f>+G54*'71'!D$27</f>
        <v>238056</v>
      </c>
      <c r="V54" s="82">
        <f>+H54*'71'!E$27</f>
        <v>262710</v>
      </c>
      <c r="W54" s="82">
        <f>+I54*'71'!F$27</f>
        <v>279055</v>
      </c>
      <c r="X54" s="82">
        <f>+J54*'71'!G$27</f>
        <v>298650</v>
      </c>
      <c r="Y54" s="83">
        <f>+K54*'71'!H$27</f>
        <v>320000</v>
      </c>
    </row>
    <row r="55" spans="1:25" x14ac:dyDescent="0.25">
      <c r="A55" s="30"/>
      <c r="B55" s="64"/>
      <c r="C55" s="64"/>
      <c r="D55" s="7" t="s">
        <v>41</v>
      </c>
      <c r="E55" s="82">
        <v>2499.9999999999964</v>
      </c>
      <c r="F55" s="82">
        <v>2500.0000000000027</v>
      </c>
      <c r="G55" s="82">
        <v>750</v>
      </c>
      <c r="H55" s="82">
        <v>5000.0000000000036</v>
      </c>
      <c r="I55" s="82">
        <v>2249.9999999999973</v>
      </c>
      <c r="J55" s="82">
        <v>2499.9999999999968</v>
      </c>
      <c r="K55" s="83">
        <v>2499.99999999999</v>
      </c>
      <c r="O55" s="30"/>
      <c r="P55" s="64"/>
      <c r="Q55" s="64"/>
      <c r="R55" s="7" t="s">
        <v>41</v>
      </c>
      <c r="S55" s="82">
        <f>+E55*'71'!B$27</f>
        <v>3984.9999999999936</v>
      </c>
      <c r="T55" s="82">
        <f>+F55*'71'!C$27</f>
        <v>3485.0000000000041</v>
      </c>
      <c r="U55" s="82">
        <f>+G55*'71'!D$27</f>
        <v>981</v>
      </c>
      <c r="V55" s="82">
        <f>+H55*'71'!E$27</f>
        <v>6255.0000000000036</v>
      </c>
      <c r="W55" s="82">
        <f>+I55*'71'!F$27</f>
        <v>2562.7499999999968</v>
      </c>
      <c r="X55" s="82">
        <f>+J55*'71'!G$27</f>
        <v>2714.9999999999968</v>
      </c>
      <c r="Y55" s="83">
        <f>+K55*'71'!H$27</f>
        <v>2499.99999999999</v>
      </c>
    </row>
    <row r="56" spans="1:25" x14ac:dyDescent="0.25">
      <c r="A56" s="30"/>
      <c r="B56" s="64"/>
      <c r="C56" s="73" t="s">
        <v>20</v>
      </c>
      <c r="D56" s="7" t="s">
        <v>6</v>
      </c>
      <c r="E56" s="82">
        <f>+'72'!D13</f>
        <v>150000</v>
      </c>
      <c r="F56" s="82">
        <f>+'72'!E13</f>
        <v>200000</v>
      </c>
      <c r="G56" s="82">
        <f>+'72'!F13</f>
        <v>200000</v>
      </c>
      <c r="H56" s="82">
        <f>+'72'!G13</f>
        <v>260000</v>
      </c>
      <c r="I56" s="82">
        <f>+'72'!H13</f>
        <v>300000</v>
      </c>
      <c r="J56" s="82">
        <f>+'72'!I13</f>
        <v>350000</v>
      </c>
      <c r="K56" s="83">
        <f>+'72'!J13</f>
        <v>400000</v>
      </c>
      <c r="O56" s="30"/>
      <c r="P56" s="64"/>
      <c r="Q56" s="73" t="s">
        <v>20</v>
      </c>
      <c r="R56" s="7" t="s">
        <v>6</v>
      </c>
      <c r="S56" s="82">
        <f>+E56*'71'!B$27</f>
        <v>239099.99999999997</v>
      </c>
      <c r="T56" s="82">
        <f>+F56*'71'!C$27</f>
        <v>278800</v>
      </c>
      <c r="U56" s="82">
        <f>+G56*'71'!D$27</f>
        <v>261600</v>
      </c>
      <c r="V56" s="82">
        <f>+H56*'71'!E$27</f>
        <v>325260</v>
      </c>
      <c r="W56" s="82">
        <f>+I56*'71'!F$27</f>
        <v>341700</v>
      </c>
      <c r="X56" s="82">
        <f>+J56*'71'!G$27</f>
        <v>380100</v>
      </c>
      <c r="Y56" s="83">
        <f>+K56*'71'!H$27</f>
        <v>400000</v>
      </c>
    </row>
    <row r="57" spans="1:25" x14ac:dyDescent="0.25">
      <c r="A57" s="30"/>
      <c r="B57" s="64"/>
      <c r="C57" s="73"/>
      <c r="D57" s="7" t="s">
        <v>7</v>
      </c>
      <c r="E57" s="82">
        <f>+'72'!D14</f>
        <v>2499.9999999999777</v>
      </c>
      <c r="F57" s="82">
        <f>+'72'!E14</f>
        <v>0</v>
      </c>
      <c r="G57" s="82">
        <f>+'72'!F14</f>
        <v>0</v>
      </c>
      <c r="H57" s="82">
        <f>+'72'!G14</f>
        <v>4999.9999999999964</v>
      </c>
      <c r="I57" s="82">
        <f>+'72'!H14</f>
        <v>0</v>
      </c>
      <c r="J57" s="82">
        <f>+'72'!I14</f>
        <v>2952.5000000000027</v>
      </c>
      <c r="K57" s="83">
        <f>+'72'!J14</f>
        <v>5000.0000000000191</v>
      </c>
      <c r="O57" s="30"/>
      <c r="P57" s="64"/>
      <c r="Q57" s="73"/>
      <c r="R57" s="7" t="s">
        <v>7</v>
      </c>
      <c r="S57" s="82">
        <f>+E57*'71'!B$27</f>
        <v>3984.9999999999641</v>
      </c>
      <c r="T57" s="82">
        <f>+F57*'71'!C$27</f>
        <v>0</v>
      </c>
      <c r="U57" s="82">
        <f>+G57*'71'!D$27</f>
        <v>0</v>
      </c>
      <c r="V57" s="82">
        <f>+H57*'71'!E$27</f>
        <v>6254.9999999999945</v>
      </c>
      <c r="W57" s="82">
        <f>+I57*'71'!F$27</f>
        <v>0</v>
      </c>
      <c r="X57" s="82">
        <f>+J57*'71'!G$27</f>
        <v>3206.4150000000031</v>
      </c>
      <c r="Y57" s="83">
        <f>+K57*'71'!H$27</f>
        <v>5000.0000000000191</v>
      </c>
    </row>
    <row r="58" spans="1:25" x14ac:dyDescent="0.25">
      <c r="A58" s="11"/>
      <c r="B58" s="25"/>
      <c r="C58" s="25"/>
      <c r="D58" s="25"/>
      <c r="E58" s="25"/>
      <c r="F58" s="25"/>
      <c r="G58" s="25"/>
      <c r="H58" s="25"/>
      <c r="I58" s="25"/>
      <c r="J58" s="25"/>
      <c r="K58" s="152"/>
      <c r="O58" s="11"/>
      <c r="P58" s="25"/>
      <c r="Q58" s="25"/>
      <c r="R58" s="25"/>
      <c r="S58" s="25"/>
      <c r="T58" s="25"/>
      <c r="U58" s="25"/>
      <c r="V58" s="25"/>
      <c r="W58" s="25"/>
      <c r="X58" s="25"/>
      <c r="Y58" s="152"/>
    </row>
    <row r="59" spans="1:25" x14ac:dyDescent="0.25">
      <c r="A59" s="6" t="s">
        <v>8</v>
      </c>
      <c r="B59" s="6"/>
      <c r="C59" s="6"/>
      <c r="D59" s="6"/>
      <c r="E59" s="6"/>
      <c r="F59" s="6"/>
      <c r="G59" s="6"/>
      <c r="H59" s="6"/>
      <c r="I59" s="6"/>
      <c r="J59" s="6"/>
      <c r="O59" s="6" t="s">
        <v>8</v>
      </c>
      <c r="P59" s="6"/>
      <c r="Q59" s="6"/>
      <c r="R59" s="6"/>
      <c r="S59" s="6"/>
      <c r="T59" s="6"/>
      <c r="U59" s="6"/>
      <c r="V59" s="6"/>
      <c r="W59" s="6"/>
      <c r="X59" s="6"/>
    </row>
    <row r="60" spans="1:25" ht="60.75" customHeight="1" x14ac:dyDescent="0.25">
      <c r="A60" s="172" t="s">
        <v>15</v>
      </c>
      <c r="B60" s="172"/>
      <c r="C60" s="172"/>
      <c r="D60" s="172"/>
      <c r="E60" s="172"/>
      <c r="F60" s="172"/>
      <c r="G60" s="172"/>
      <c r="H60" s="172"/>
      <c r="I60" s="172"/>
      <c r="J60" s="172"/>
      <c r="K60" s="6"/>
      <c r="O60" s="172" t="s">
        <v>15</v>
      </c>
      <c r="P60" s="172"/>
      <c r="Q60" s="172"/>
      <c r="R60" s="172"/>
      <c r="S60" s="172"/>
      <c r="T60" s="172"/>
      <c r="U60" s="172"/>
      <c r="V60" s="172"/>
      <c r="W60" s="172"/>
      <c r="X60" s="172"/>
      <c r="Y60" s="6"/>
    </row>
    <row r="61" spans="1:25" ht="74.25" customHeight="1" x14ac:dyDescent="0.25">
      <c r="A61" s="172" t="s">
        <v>16</v>
      </c>
      <c r="B61" s="172"/>
      <c r="C61" s="172"/>
      <c r="D61" s="172"/>
      <c r="E61" s="172"/>
      <c r="F61" s="172"/>
      <c r="G61" s="172"/>
      <c r="H61" s="172"/>
      <c r="I61" s="172"/>
      <c r="J61" s="172"/>
      <c r="K61" s="6"/>
      <c r="O61" s="172" t="s">
        <v>16</v>
      </c>
      <c r="P61" s="172"/>
      <c r="Q61" s="172"/>
      <c r="R61" s="172"/>
      <c r="S61" s="172"/>
      <c r="T61" s="172"/>
      <c r="U61" s="172"/>
      <c r="V61" s="172"/>
      <c r="W61" s="172"/>
      <c r="X61" s="172"/>
      <c r="Y61" s="6"/>
    </row>
    <row r="62" spans="1:25" x14ac:dyDescent="0.25">
      <c r="A62" s="172" t="s">
        <v>257</v>
      </c>
      <c r="B62" s="172"/>
      <c r="C62" s="172"/>
      <c r="D62" s="172"/>
      <c r="E62" s="172"/>
      <c r="F62" s="172"/>
      <c r="G62" s="172"/>
      <c r="H62" s="172"/>
      <c r="I62" s="172"/>
      <c r="J62" s="172"/>
      <c r="K62" s="6"/>
      <c r="O62" s="172" t="s">
        <v>257</v>
      </c>
      <c r="P62" s="172"/>
      <c r="Q62" s="172"/>
      <c r="R62" s="172"/>
      <c r="S62" s="172"/>
      <c r="T62" s="172"/>
      <c r="U62" s="172"/>
      <c r="V62" s="172"/>
      <c r="W62" s="172"/>
      <c r="X62" s="172"/>
      <c r="Y62" s="6"/>
    </row>
    <row r="63" spans="1:25" x14ac:dyDescent="0.25">
      <c r="A63" s="172" t="s">
        <v>11</v>
      </c>
      <c r="B63" s="172"/>
      <c r="C63" s="172"/>
      <c r="D63" s="172"/>
      <c r="E63" s="172"/>
      <c r="F63" s="172"/>
      <c r="G63" s="172"/>
      <c r="H63" s="172"/>
      <c r="I63" s="172"/>
      <c r="J63" s="172"/>
      <c r="O63" s="172" t="s">
        <v>11</v>
      </c>
      <c r="P63" s="172"/>
      <c r="Q63" s="172"/>
      <c r="R63" s="172"/>
      <c r="S63" s="172"/>
      <c r="T63" s="172"/>
      <c r="U63" s="172"/>
      <c r="V63" s="172"/>
      <c r="W63" s="172"/>
      <c r="X63" s="172"/>
    </row>
  </sheetData>
  <mergeCells count="14">
    <mergeCell ref="A63:J63"/>
    <mergeCell ref="A3:J3"/>
    <mergeCell ref="A4:J4"/>
    <mergeCell ref="A8:A9"/>
    <mergeCell ref="A60:J60"/>
    <mergeCell ref="A61:J61"/>
    <mergeCell ref="A62:J62"/>
    <mergeCell ref="O62:X62"/>
    <mergeCell ref="O63:X63"/>
    <mergeCell ref="O3:X3"/>
    <mergeCell ref="O4:X4"/>
    <mergeCell ref="O8:O9"/>
    <mergeCell ref="O60:X60"/>
    <mergeCell ref="O61:X61"/>
  </mergeCells>
  <hyperlinks>
    <hyperlink ref="A1" location="Indice!A1" display="Indice" xr:uid="{92D2F4E6-3A58-4E8E-B0FE-1056593D7530}"/>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9536D-49BF-4104-B664-1D450AD043FE}">
  <dimension ref="A1:Y34"/>
  <sheetViews>
    <sheetView workbookViewId="0">
      <selection activeCell="A3" sqref="A3:K3"/>
    </sheetView>
  </sheetViews>
  <sheetFormatPr baseColWidth="10" defaultRowHeight="15" x14ac:dyDescent="0.25"/>
  <cols>
    <col min="4" max="4" width="14.140625" customWidth="1"/>
    <col min="18" max="18" width="14.5703125" customWidth="1"/>
  </cols>
  <sheetData>
    <row r="1" spans="1:25" x14ac:dyDescent="0.25">
      <c r="A1" s="166" t="s">
        <v>278</v>
      </c>
    </row>
    <row r="3" spans="1:25" x14ac:dyDescent="0.25">
      <c r="A3" s="176" t="s">
        <v>422</v>
      </c>
      <c r="B3" s="176"/>
      <c r="C3" s="176"/>
      <c r="D3" s="176"/>
      <c r="E3" s="176"/>
      <c r="F3" s="176"/>
      <c r="G3" s="176"/>
      <c r="H3" s="176"/>
      <c r="I3" s="176"/>
      <c r="J3" s="176"/>
      <c r="K3" s="176"/>
      <c r="O3" s="176" t="s">
        <v>422</v>
      </c>
      <c r="P3" s="176"/>
      <c r="Q3" s="176"/>
      <c r="R3" s="176"/>
      <c r="S3" s="176"/>
      <c r="T3" s="176"/>
      <c r="U3" s="176"/>
      <c r="V3" s="176"/>
      <c r="W3" s="176"/>
      <c r="X3" s="176"/>
      <c r="Y3" s="176"/>
    </row>
    <row r="4" spans="1:25" x14ac:dyDescent="0.25">
      <c r="A4" s="177" t="s">
        <v>256</v>
      </c>
      <c r="B4" s="177"/>
      <c r="C4" s="177"/>
      <c r="D4" s="177"/>
      <c r="E4" s="177"/>
      <c r="F4" s="177"/>
      <c r="G4" s="177"/>
      <c r="H4" s="177"/>
      <c r="I4" s="177"/>
      <c r="J4" s="177"/>
      <c r="K4" s="177"/>
      <c r="O4" s="177" t="s">
        <v>271</v>
      </c>
      <c r="P4" s="177"/>
      <c r="Q4" s="177"/>
      <c r="R4" s="177"/>
      <c r="S4" s="177"/>
      <c r="T4" s="177"/>
      <c r="U4" s="177"/>
      <c r="V4" s="177"/>
      <c r="W4" s="177"/>
      <c r="X4" s="177"/>
      <c r="Y4" s="177"/>
    </row>
    <row r="6" spans="1:25" x14ac:dyDescent="0.25">
      <c r="A6" s="101"/>
      <c r="B6" s="101"/>
      <c r="C6" s="102"/>
      <c r="D6" s="102"/>
      <c r="E6" s="102"/>
      <c r="F6" s="102"/>
      <c r="G6" s="103"/>
      <c r="H6" s="103"/>
      <c r="I6" s="103"/>
      <c r="J6" s="103"/>
      <c r="K6" s="103"/>
      <c r="O6" s="101"/>
      <c r="P6" s="101"/>
      <c r="Q6" s="102"/>
      <c r="R6" s="102"/>
      <c r="S6" s="102"/>
      <c r="T6" s="102"/>
      <c r="U6" s="103"/>
      <c r="V6" s="103"/>
      <c r="W6" s="103"/>
      <c r="X6" s="103"/>
      <c r="Y6" s="103"/>
    </row>
    <row r="7" spans="1:25" x14ac:dyDescent="0.25">
      <c r="A7" s="104"/>
      <c r="B7" s="105"/>
      <c r="C7" s="105"/>
      <c r="D7" s="106"/>
      <c r="E7" s="113">
        <v>2006</v>
      </c>
      <c r="F7" s="113">
        <v>2009</v>
      </c>
      <c r="G7" s="113">
        <v>2011</v>
      </c>
      <c r="H7" s="113">
        <v>2013</v>
      </c>
      <c r="I7" s="113">
        <v>2015</v>
      </c>
      <c r="J7" s="113">
        <v>2017</v>
      </c>
      <c r="K7" s="114">
        <v>2020</v>
      </c>
      <c r="O7" s="104"/>
      <c r="P7" s="105"/>
      <c r="Q7" s="105"/>
      <c r="R7" s="106"/>
      <c r="S7" s="113">
        <v>2006</v>
      </c>
      <c r="T7" s="113">
        <v>2009</v>
      </c>
      <c r="U7" s="113">
        <v>2011</v>
      </c>
      <c r="V7" s="113">
        <v>2013</v>
      </c>
      <c r="W7" s="113">
        <v>2015</v>
      </c>
      <c r="X7" s="113">
        <v>2017</v>
      </c>
      <c r="Y7" s="114">
        <v>2020</v>
      </c>
    </row>
    <row r="8" spans="1:25" x14ac:dyDescent="0.25">
      <c r="A8" s="104"/>
      <c r="B8" s="105"/>
      <c r="C8" s="105"/>
      <c r="D8" s="115"/>
      <c r="E8" s="37"/>
      <c r="F8" s="37"/>
      <c r="G8" s="37"/>
      <c r="H8" s="37"/>
      <c r="I8" s="37"/>
      <c r="J8" s="37"/>
      <c r="K8" s="107"/>
      <c r="O8" s="104"/>
      <c r="P8" s="105"/>
      <c r="Q8" s="105"/>
      <c r="R8" s="115"/>
      <c r="S8" s="37"/>
      <c r="T8" s="37"/>
      <c r="U8" s="37"/>
      <c r="V8" s="37"/>
      <c r="W8" s="37"/>
      <c r="X8" s="37"/>
      <c r="Y8" s="107"/>
    </row>
    <row r="9" spans="1:25" x14ac:dyDescent="0.25">
      <c r="B9" s="45" t="s">
        <v>51</v>
      </c>
      <c r="C9" s="86" t="s">
        <v>19</v>
      </c>
      <c r="D9" s="151" t="s">
        <v>24</v>
      </c>
      <c r="E9" s="156">
        <v>296968.72452840302</v>
      </c>
      <c r="F9" s="156">
        <v>375116.26015829254</v>
      </c>
      <c r="G9" s="156">
        <v>404016.73367791623</v>
      </c>
      <c r="H9" s="156">
        <v>496163.21017011668</v>
      </c>
      <c r="I9" s="156">
        <v>548477.73885505751</v>
      </c>
      <c r="J9" s="156">
        <v>596710.46582028433</v>
      </c>
      <c r="K9" s="157">
        <v>722883.92898616579</v>
      </c>
      <c r="O9" s="30"/>
      <c r="P9" s="45" t="s">
        <v>51</v>
      </c>
      <c r="Q9" s="86" t="s">
        <v>19</v>
      </c>
      <c r="R9" s="151" t="s">
        <v>24</v>
      </c>
      <c r="S9" s="156">
        <f>+E9*'71'!B$27</f>
        <v>473368.14689827437</v>
      </c>
      <c r="T9" s="156">
        <f>+F9*'71'!C$27</f>
        <v>522912.06666065985</v>
      </c>
      <c r="U9" s="156">
        <f>+G9*'71'!D$27</f>
        <v>528453.88765071449</v>
      </c>
      <c r="V9" s="156">
        <f>+H9*'71'!E$27</f>
        <v>620700.17592281592</v>
      </c>
      <c r="W9" s="156">
        <f>+I9*'71'!F$27</f>
        <v>624716.14455591049</v>
      </c>
      <c r="X9" s="156">
        <f>+J9*'71'!G$27</f>
        <v>648027.56588082877</v>
      </c>
      <c r="Y9" s="157">
        <f>+K9*'71'!H$27</f>
        <v>722883.92898616579</v>
      </c>
    </row>
    <row r="10" spans="1:25" x14ac:dyDescent="0.25">
      <c r="B10" s="115"/>
      <c r="C10" s="115"/>
      <c r="D10" s="151" t="s">
        <v>6</v>
      </c>
      <c r="E10" s="156">
        <v>6255.5647733049818</v>
      </c>
      <c r="F10" s="156">
        <v>9292.939256702206</v>
      </c>
      <c r="G10" s="156">
        <v>10459.938091028118</v>
      </c>
      <c r="H10" s="156">
        <v>9759.4167460538538</v>
      </c>
      <c r="I10" s="156">
        <v>9410.2722212333883</v>
      </c>
      <c r="J10" s="156">
        <v>9664.1667794506211</v>
      </c>
      <c r="K10" s="157">
        <v>10849.394434741345</v>
      </c>
      <c r="O10" s="30"/>
      <c r="P10" s="115"/>
      <c r="Q10" s="115"/>
      <c r="R10" s="151" t="s">
        <v>6</v>
      </c>
      <c r="S10" s="156">
        <f>+E10*'71'!B$27</f>
        <v>9971.3702486481398</v>
      </c>
      <c r="T10" s="156">
        <f>+F10*'71'!C$27</f>
        <v>12954.357323842876</v>
      </c>
      <c r="U10" s="156">
        <f>+G10*'71'!D$27</f>
        <v>13681.599023064779</v>
      </c>
      <c r="V10" s="156">
        <f>+H10*'71'!E$27</f>
        <v>12209.030349313371</v>
      </c>
      <c r="W10" s="156">
        <f>+I10*'71'!F$27</f>
        <v>10718.300059984829</v>
      </c>
      <c r="X10" s="156">
        <f>+J10*'71'!G$27</f>
        <v>10495.285122483376</v>
      </c>
      <c r="Y10" s="157">
        <f>+K10*'71'!H$27</f>
        <v>10849.394434741345</v>
      </c>
    </row>
    <row r="11" spans="1:25" x14ac:dyDescent="0.25">
      <c r="B11" s="115"/>
      <c r="C11" s="86" t="s">
        <v>21</v>
      </c>
      <c r="D11" s="151" t="s">
        <v>24</v>
      </c>
      <c r="E11" s="156">
        <v>215992.98647983914</v>
      </c>
      <c r="F11" s="156">
        <v>259992.78944462788</v>
      </c>
      <c r="G11" s="156">
        <v>294366.54662774602</v>
      </c>
      <c r="H11" s="156">
        <v>353660.75368865801</v>
      </c>
      <c r="I11" s="156">
        <v>393578.64142452821</v>
      </c>
      <c r="J11" s="156">
        <v>451920.34011141473</v>
      </c>
      <c r="K11" s="157">
        <v>562230.7671124707</v>
      </c>
      <c r="O11" s="30"/>
      <c r="P11" s="115"/>
      <c r="Q11" s="86" t="s">
        <v>21</v>
      </c>
      <c r="R11" s="151" t="s">
        <v>24</v>
      </c>
      <c r="S11" s="156">
        <f>+E11*'71'!B$27</f>
        <v>344292.82044886355</v>
      </c>
      <c r="T11" s="156">
        <f>+F11*'71'!C$27</f>
        <v>362429.9484858113</v>
      </c>
      <c r="U11" s="156">
        <f>+G11*'71'!D$27</f>
        <v>385031.4429890918</v>
      </c>
      <c r="V11" s="156">
        <f>+H11*'71'!E$27</f>
        <v>442429.60286451114</v>
      </c>
      <c r="W11" s="156">
        <f>+I11*'71'!F$27</f>
        <v>448286.07258253766</v>
      </c>
      <c r="X11" s="156">
        <f>+J11*'71'!G$27</f>
        <v>490785.48936099641</v>
      </c>
      <c r="Y11" s="157">
        <f>+K11*'71'!H$27</f>
        <v>562230.7671124707</v>
      </c>
    </row>
    <row r="12" spans="1:25" x14ac:dyDescent="0.25">
      <c r="B12" s="115"/>
      <c r="C12" s="115"/>
      <c r="D12" s="151" t="s">
        <v>6</v>
      </c>
      <c r="E12" s="156">
        <v>5071.1561159404837</v>
      </c>
      <c r="F12" s="156">
        <v>5134.6876646509172</v>
      </c>
      <c r="G12" s="156">
        <v>6498.1232380416686</v>
      </c>
      <c r="H12" s="156">
        <v>6633.7220868926388</v>
      </c>
      <c r="I12" s="156">
        <v>5523.5614406054447</v>
      </c>
      <c r="J12" s="156">
        <v>7066.9041197410425</v>
      </c>
      <c r="K12" s="157">
        <v>6867.7769151739767</v>
      </c>
      <c r="O12" s="30"/>
      <c r="P12" s="115"/>
      <c r="Q12" s="115"/>
      <c r="R12" s="151" t="s">
        <v>6</v>
      </c>
      <c r="S12" s="156">
        <f>+E12*'71'!B$27</f>
        <v>8083.4228488091303</v>
      </c>
      <c r="T12" s="156">
        <f>+F12*'71'!C$27</f>
        <v>7157.7546045233794</v>
      </c>
      <c r="U12" s="156">
        <f>+G12*'71'!D$27</f>
        <v>8499.5451953585034</v>
      </c>
      <c r="V12" s="156">
        <f>+H12*'71'!E$27</f>
        <v>8298.786330702691</v>
      </c>
      <c r="W12" s="156">
        <f>+I12*'71'!F$27</f>
        <v>6291.3364808496017</v>
      </c>
      <c r="X12" s="156">
        <f>+J12*'71'!G$27</f>
        <v>7674.6578740387722</v>
      </c>
      <c r="Y12" s="157">
        <f>+K12*'71'!H$27</f>
        <v>6867.7769151739767</v>
      </c>
    </row>
    <row r="13" spans="1:25" x14ac:dyDescent="0.25">
      <c r="B13" s="115"/>
      <c r="C13" s="86" t="s">
        <v>20</v>
      </c>
      <c r="D13" s="151" t="s">
        <v>24</v>
      </c>
      <c r="E13" s="156">
        <v>264883.07078851882</v>
      </c>
      <c r="F13" s="156">
        <v>328640.9634058727</v>
      </c>
      <c r="G13" s="156">
        <v>358392.46981495409</v>
      </c>
      <c r="H13" s="156">
        <v>434645.95527703402</v>
      </c>
      <c r="I13" s="156">
        <v>479805.89643349557</v>
      </c>
      <c r="J13" s="156">
        <v>532146.99829573988</v>
      </c>
      <c r="K13" s="157">
        <v>648435.78383170743</v>
      </c>
      <c r="O13" s="30"/>
      <c r="P13" s="115"/>
      <c r="Q13" s="86" t="s">
        <v>20</v>
      </c>
      <c r="R13" s="151" t="s">
        <v>24</v>
      </c>
      <c r="S13" s="156">
        <f>+E13*'71'!B$27</f>
        <v>422223.61483689898</v>
      </c>
      <c r="T13" s="156">
        <f>+F13*'71'!C$27</f>
        <v>458125.5029877866</v>
      </c>
      <c r="U13" s="156">
        <f>+G13*'71'!D$27</f>
        <v>468777.35051795997</v>
      </c>
      <c r="V13" s="156">
        <f>+H13*'71'!E$27</f>
        <v>543742.09005156951</v>
      </c>
      <c r="W13" s="156">
        <f>+I13*'71'!F$27</f>
        <v>546498.91603775148</v>
      </c>
      <c r="X13" s="156">
        <f>+J13*'71'!G$27</f>
        <v>577911.64014917356</v>
      </c>
      <c r="Y13" s="157">
        <f>+K13*'71'!H$27</f>
        <v>648435.78383170743</v>
      </c>
    </row>
    <row r="14" spans="1:25" x14ac:dyDescent="0.25">
      <c r="C14" s="48"/>
      <c r="D14" s="151" t="s">
        <v>6</v>
      </c>
      <c r="E14" s="156">
        <v>5459.6084027930092</v>
      </c>
      <c r="F14" s="156">
        <v>6667.7892539942013</v>
      </c>
      <c r="G14" s="156">
        <v>8211.846761310062</v>
      </c>
      <c r="H14" s="156">
        <v>7676.7319889044948</v>
      </c>
      <c r="I14" s="156">
        <v>7263.5025280908239</v>
      </c>
      <c r="J14" s="156">
        <v>7989.2621592660316</v>
      </c>
      <c r="K14" s="157">
        <v>8162.0676740008275</v>
      </c>
      <c r="O14" s="30"/>
      <c r="Q14" s="48"/>
      <c r="R14" s="151" t="s">
        <v>6</v>
      </c>
      <c r="S14" s="156">
        <f>+E14*'71'!B$27</f>
        <v>8702.6157940520552</v>
      </c>
      <c r="T14" s="156">
        <f>+F14*'71'!C$27</f>
        <v>9294.8982200679184</v>
      </c>
      <c r="U14" s="156">
        <f>+G14*'71'!D$27</f>
        <v>10741.095563793562</v>
      </c>
      <c r="V14" s="156">
        <f>+H14*'71'!E$27</f>
        <v>9603.5917181195218</v>
      </c>
      <c r="W14" s="156">
        <f>+I14*'71'!F$27</f>
        <v>8273.129379495449</v>
      </c>
      <c r="X14" s="156">
        <f>+J14*'71'!G$27</f>
        <v>8676.3387049629109</v>
      </c>
      <c r="Y14" s="157">
        <f>+K14*'71'!H$27</f>
        <v>8162.0676740008275</v>
      </c>
    </row>
    <row r="15" spans="1:25" x14ac:dyDescent="0.25">
      <c r="C15" s="48"/>
      <c r="D15" s="151"/>
      <c r="E15" s="156"/>
      <c r="F15" s="156"/>
      <c r="G15" s="156"/>
      <c r="H15" s="156"/>
      <c r="I15" s="156"/>
      <c r="J15" s="156"/>
      <c r="K15" s="157"/>
      <c r="O15" s="30"/>
      <c r="Q15" s="48"/>
      <c r="R15" s="151"/>
      <c r="S15" s="156"/>
      <c r="T15" s="156"/>
      <c r="U15" s="156"/>
      <c r="V15" s="156"/>
      <c r="W15" s="156"/>
      <c r="X15" s="156"/>
      <c r="Y15" s="157"/>
    </row>
    <row r="16" spans="1:25" x14ac:dyDescent="0.25">
      <c r="B16" s="45" t="s">
        <v>52</v>
      </c>
      <c r="C16" s="86" t="s">
        <v>19</v>
      </c>
      <c r="D16" s="151" t="s">
        <v>24</v>
      </c>
      <c r="E16" s="156">
        <v>170872.99472240699</v>
      </c>
      <c r="F16" s="156">
        <v>203637.78310144899</v>
      </c>
      <c r="G16" s="156">
        <v>240889.00508543343</v>
      </c>
      <c r="H16" s="156">
        <v>291302.44776243292</v>
      </c>
      <c r="I16" s="156">
        <v>338416.86396491824</v>
      </c>
      <c r="J16" s="156">
        <v>425049.67703667644</v>
      </c>
      <c r="K16" s="157">
        <v>514102.71823163348</v>
      </c>
      <c r="O16" s="30"/>
      <c r="P16" s="45" t="s">
        <v>52</v>
      </c>
      <c r="Q16" s="86" t="s">
        <v>19</v>
      </c>
      <c r="R16" s="151" t="s">
        <v>24</v>
      </c>
      <c r="S16" s="156">
        <f>+E16*'71'!B$27</f>
        <v>272371.55358751671</v>
      </c>
      <c r="T16" s="156">
        <f>+F16*'71'!C$27</f>
        <v>283871.06964341993</v>
      </c>
      <c r="U16" s="156">
        <f>+G16*'71'!D$27</f>
        <v>315082.81865174696</v>
      </c>
      <c r="V16" s="156">
        <f>+H16*'71'!E$27</f>
        <v>364419.36215080356</v>
      </c>
      <c r="W16" s="156">
        <f>+I16*'71'!F$27</f>
        <v>385456.80805604189</v>
      </c>
      <c r="X16" s="156">
        <f>+J16*'71'!G$27</f>
        <v>461603.94926183065</v>
      </c>
      <c r="Y16" s="157">
        <f>+K16*'71'!H$27</f>
        <v>514102.71823163348</v>
      </c>
    </row>
    <row r="17" spans="1:25" x14ac:dyDescent="0.25">
      <c r="C17" s="115"/>
      <c r="D17" s="151" t="s">
        <v>6</v>
      </c>
      <c r="E17" s="156">
        <v>7527.0536847769908</v>
      </c>
      <c r="F17" s="156">
        <v>9888.4052468408918</v>
      </c>
      <c r="G17" s="156">
        <v>7210.8779988756705</v>
      </c>
      <c r="H17" s="156">
        <v>8045.2646449114873</v>
      </c>
      <c r="I17" s="156">
        <v>6994.6468926651069</v>
      </c>
      <c r="J17" s="156">
        <v>36750.169321400914</v>
      </c>
      <c r="K17" s="157">
        <v>27463.862104240026</v>
      </c>
      <c r="O17" s="30"/>
      <c r="Q17" s="115"/>
      <c r="R17" s="151" t="s">
        <v>6</v>
      </c>
      <c r="S17" s="156">
        <f>+E17*'71'!B$27</f>
        <v>11998.123573534522</v>
      </c>
      <c r="T17" s="156">
        <f>+F17*'71'!C$27</f>
        <v>13784.436914096204</v>
      </c>
      <c r="U17" s="156">
        <f>+G17*'71'!D$27</f>
        <v>9431.8284225293773</v>
      </c>
      <c r="V17" s="156">
        <f>+H17*'71'!E$27</f>
        <v>10064.62607078427</v>
      </c>
      <c r="W17" s="156">
        <f>+I17*'71'!F$27</f>
        <v>7966.902810745557</v>
      </c>
      <c r="X17" s="156">
        <f>+J17*'71'!G$27</f>
        <v>39910.683883041398</v>
      </c>
      <c r="Y17" s="157">
        <f>+K17*'71'!H$27</f>
        <v>27463.862104240026</v>
      </c>
    </row>
    <row r="18" spans="1:25" x14ac:dyDescent="0.25">
      <c r="C18" s="86" t="s">
        <v>21</v>
      </c>
      <c r="D18" s="151" t="s">
        <v>24</v>
      </c>
      <c r="E18" s="156">
        <v>144257.06106904207</v>
      </c>
      <c r="F18" s="156">
        <v>175134.67936810147</v>
      </c>
      <c r="G18" s="156">
        <v>200093.55393323762</v>
      </c>
      <c r="H18" s="156">
        <v>232220.89420386124</v>
      </c>
      <c r="I18" s="156">
        <v>277480.54961160669</v>
      </c>
      <c r="J18" s="156">
        <v>331103.18652222375</v>
      </c>
      <c r="K18" s="157">
        <v>423309.75786193891</v>
      </c>
      <c r="O18" s="30"/>
      <c r="Q18" s="86" t="s">
        <v>21</v>
      </c>
      <c r="R18" s="151" t="s">
        <v>24</v>
      </c>
      <c r="S18" s="156">
        <f>+E18*'71'!B$27</f>
        <v>229945.75534405303</v>
      </c>
      <c r="T18" s="156">
        <f>+F18*'71'!C$27</f>
        <v>244137.74303913346</v>
      </c>
      <c r="U18" s="156">
        <f>+G18*'71'!D$27</f>
        <v>261722.36854467483</v>
      </c>
      <c r="V18" s="156">
        <f>+H18*'71'!E$27</f>
        <v>290508.33864903037</v>
      </c>
      <c r="W18" s="156">
        <f>+I18*'71'!F$27</f>
        <v>316050.34600762004</v>
      </c>
      <c r="X18" s="156">
        <f>+J18*'71'!G$27</f>
        <v>359578.06056313502</v>
      </c>
      <c r="Y18" s="157">
        <f>+K18*'71'!H$27</f>
        <v>423309.75786193891</v>
      </c>
    </row>
    <row r="19" spans="1:25" x14ac:dyDescent="0.25">
      <c r="C19" s="115"/>
      <c r="D19" s="151" t="s">
        <v>6</v>
      </c>
      <c r="E19" s="156">
        <v>6422.0232444084759</v>
      </c>
      <c r="F19" s="156">
        <v>7384.8584548407061</v>
      </c>
      <c r="G19" s="156">
        <v>6460.3264947627349</v>
      </c>
      <c r="H19" s="156">
        <v>9014.8084130588522</v>
      </c>
      <c r="I19" s="156">
        <v>6836.543153164951</v>
      </c>
      <c r="J19" s="156">
        <v>19362.139192834475</v>
      </c>
      <c r="K19" s="157">
        <v>16074.293477117621</v>
      </c>
      <c r="O19" s="30"/>
      <c r="Q19" s="115"/>
      <c r="R19" s="151" t="s">
        <v>6</v>
      </c>
      <c r="S19" s="156">
        <f>+E19*'71'!B$27</f>
        <v>10236.705051587109</v>
      </c>
      <c r="T19" s="156">
        <f>+F19*'71'!C$27</f>
        <v>10294.492686047945</v>
      </c>
      <c r="U19" s="156">
        <f>+G19*'71'!D$27</f>
        <v>8450.1070551496578</v>
      </c>
      <c r="V19" s="156">
        <f>+H19*'71'!E$27</f>
        <v>11277.525324736624</v>
      </c>
      <c r="W19" s="156">
        <f>+I19*'71'!F$27</f>
        <v>7786.8226514548796</v>
      </c>
      <c r="X19" s="156">
        <f>+J19*'71'!G$27</f>
        <v>21027.28316341824</v>
      </c>
      <c r="Y19" s="157">
        <f>+K19*'71'!H$27</f>
        <v>16074.293477117621</v>
      </c>
    </row>
    <row r="20" spans="1:25" x14ac:dyDescent="0.25">
      <c r="C20" s="86" t="s">
        <v>20</v>
      </c>
      <c r="D20" s="151" t="s">
        <v>24</v>
      </c>
      <c r="E20" s="156">
        <v>163841.62447489335</v>
      </c>
      <c r="F20" s="156">
        <v>195691.79161669774</v>
      </c>
      <c r="G20" s="156">
        <v>228994.65236395426</v>
      </c>
      <c r="H20" s="156">
        <v>273524.43700369063</v>
      </c>
      <c r="I20" s="156">
        <v>318582.26613794873</v>
      </c>
      <c r="J20" s="156">
        <v>393780.02256639057</v>
      </c>
      <c r="K20" s="157">
        <v>481099.60685414937</v>
      </c>
      <c r="O20" s="30"/>
      <c r="Q20" s="86" t="s">
        <v>20</v>
      </c>
      <c r="R20" s="151" t="s">
        <v>24</v>
      </c>
      <c r="S20" s="156">
        <f>+E20*'71'!B$27</f>
        <v>261163.54941297998</v>
      </c>
      <c r="T20" s="156">
        <f>+F20*'71'!C$27</f>
        <v>272794.35751367669</v>
      </c>
      <c r="U20" s="156">
        <f>+G20*'71'!D$27</f>
        <v>299525.00529205217</v>
      </c>
      <c r="V20" s="156">
        <f>+H20*'71'!E$27</f>
        <v>342179.07069161697</v>
      </c>
      <c r="W20" s="156">
        <f>+I20*'71'!F$27</f>
        <v>362865.20113112358</v>
      </c>
      <c r="X20" s="156">
        <f>+J20*'71'!G$27</f>
        <v>427645.10450710019</v>
      </c>
      <c r="Y20" s="157">
        <f>+K20*'71'!H$27</f>
        <v>481099.60685414937</v>
      </c>
    </row>
    <row r="21" spans="1:25" x14ac:dyDescent="0.25">
      <c r="B21" s="45"/>
      <c r="C21" s="37"/>
      <c r="D21" s="151" t="s">
        <v>24</v>
      </c>
      <c r="E21" s="156">
        <v>6911.7484757267539</v>
      </c>
      <c r="F21" s="156">
        <v>8707.2354457925994</v>
      </c>
      <c r="G21" s="156">
        <v>6254.3941542752964</v>
      </c>
      <c r="H21" s="156">
        <v>7013.284134492621</v>
      </c>
      <c r="I21" s="156">
        <v>6477.5948217378136</v>
      </c>
      <c r="J21" s="156">
        <v>30542.061596818807</v>
      </c>
      <c r="K21" s="157">
        <v>20658.395566784595</v>
      </c>
      <c r="O21" s="30"/>
      <c r="P21" s="45"/>
      <c r="Q21" s="37"/>
      <c r="R21" s="151" t="s">
        <v>24</v>
      </c>
      <c r="S21" s="156">
        <f>+E21*'71'!B$27</f>
        <v>11017.327070308445</v>
      </c>
      <c r="T21" s="156">
        <f>+F21*'71'!C$27</f>
        <v>12137.886211434885</v>
      </c>
      <c r="U21" s="156">
        <f>+G21*'71'!D$27</f>
        <v>8180.7475537920882</v>
      </c>
      <c r="V21" s="156">
        <f>+H21*'71'!E$27</f>
        <v>8773.6184522502681</v>
      </c>
      <c r="W21" s="156">
        <f>+I21*'71'!F$27</f>
        <v>7377.9805019593696</v>
      </c>
      <c r="X21" s="156">
        <f>+J21*'71'!G$27</f>
        <v>33168.678894145225</v>
      </c>
      <c r="Y21" s="157">
        <f>+K21*'71'!H$27</f>
        <v>20658.395566784595</v>
      </c>
    </row>
    <row r="22" spans="1:25" x14ac:dyDescent="0.25">
      <c r="B22" s="45"/>
      <c r="C22" s="37"/>
      <c r="D22" s="151"/>
      <c r="E22" s="122"/>
      <c r="F22" s="122"/>
      <c r="G22" s="122"/>
      <c r="H22" s="122"/>
      <c r="I22" s="122"/>
      <c r="J22" s="122"/>
      <c r="K22" s="123"/>
      <c r="O22" s="30"/>
      <c r="P22" s="45"/>
      <c r="Q22" s="37"/>
      <c r="R22" s="151"/>
      <c r="S22" s="156"/>
      <c r="T22" s="156"/>
      <c r="U22" s="156"/>
      <c r="V22" s="156"/>
      <c r="W22" s="156"/>
      <c r="X22" s="156"/>
      <c r="Y22" s="157"/>
    </row>
    <row r="23" spans="1:25" x14ac:dyDescent="0.25">
      <c r="B23" s="45" t="s">
        <v>20</v>
      </c>
      <c r="C23" s="88" t="s">
        <v>19</v>
      </c>
      <c r="D23" s="151" t="s">
        <v>6</v>
      </c>
      <c r="E23" s="122">
        <f>+'71'!D9</f>
        <v>280764.75642196584</v>
      </c>
      <c r="F23" s="122">
        <f>+'71'!E9</f>
        <v>352534.1070044628</v>
      </c>
      <c r="G23" s="122">
        <f>+'71'!F9</f>
        <v>382280.37957241613</v>
      </c>
      <c r="H23" s="122">
        <f>+'71'!G9</f>
        <v>469106.47110915347</v>
      </c>
      <c r="I23" s="122">
        <f>+'71'!H9</f>
        <v>520936.02978897537</v>
      </c>
      <c r="J23" s="122">
        <f>+'71'!I9</f>
        <v>574423.71846092807</v>
      </c>
      <c r="K23" s="123">
        <f>+'71'!J9</f>
        <v>699327.48748415441</v>
      </c>
      <c r="O23" s="30"/>
      <c r="P23" s="45" t="s">
        <v>20</v>
      </c>
      <c r="Q23" s="88" t="s">
        <v>19</v>
      </c>
      <c r="R23" s="151" t="s">
        <v>6</v>
      </c>
      <c r="S23" s="156">
        <f>+E23*'71'!B$27</f>
        <v>447539.02173661353</v>
      </c>
      <c r="T23" s="156">
        <f>+F23*'71'!C$27</f>
        <v>491432.5451642212</v>
      </c>
      <c r="U23" s="156">
        <f>+G23*'71'!D$27</f>
        <v>500022.73648072034</v>
      </c>
      <c r="V23" s="156">
        <f>+H23*'71'!E$27</f>
        <v>586852.19535755098</v>
      </c>
      <c r="W23" s="156">
        <f>+I23*'71'!F$27</f>
        <v>593346.13792964292</v>
      </c>
      <c r="X23" s="156">
        <f>+J23*'71'!G$27</f>
        <v>623824.15824856795</v>
      </c>
      <c r="Y23" s="157">
        <f>+K23*'71'!H$27</f>
        <v>699327.48748415441</v>
      </c>
    </row>
    <row r="24" spans="1:25" x14ac:dyDescent="0.25">
      <c r="B24" s="45"/>
      <c r="C24" s="116"/>
      <c r="D24" s="151" t="s">
        <v>24</v>
      </c>
      <c r="E24" s="122">
        <f>+'71'!D10</f>
        <v>5559.5994585891231</v>
      </c>
      <c r="F24" s="122">
        <f>+'71'!E10</f>
        <v>8148.940787149575</v>
      </c>
      <c r="G24" s="122">
        <f>+'71'!F10</f>
        <v>9029.2982013510318</v>
      </c>
      <c r="H24" s="122">
        <f>+'71'!G10</f>
        <v>8493.2162299516585</v>
      </c>
      <c r="I24" s="122">
        <f>+'71'!H10</f>
        <v>8270.8524786786293</v>
      </c>
      <c r="J24" s="122">
        <f>+'71'!I10</f>
        <v>9591.0837472710828</v>
      </c>
      <c r="K24" s="123">
        <f>+'71'!J10</f>
        <v>10117.438496599163</v>
      </c>
      <c r="O24" s="30"/>
      <c r="P24" s="45"/>
      <c r="Q24" s="116"/>
      <c r="R24" s="151" t="s">
        <v>24</v>
      </c>
      <c r="S24" s="156">
        <f>+E24*'71'!B$27</f>
        <v>8862.0015369910616</v>
      </c>
      <c r="T24" s="156">
        <f>+F24*'71'!C$27</f>
        <v>11359.623457286509</v>
      </c>
      <c r="U24" s="156">
        <f>+G24*'71'!D$27</f>
        <v>11810.32204736715</v>
      </c>
      <c r="V24" s="156">
        <f>+H24*'71'!E$27</f>
        <v>10625.013503669525</v>
      </c>
      <c r="W24" s="156">
        <f>+I24*'71'!F$27</f>
        <v>9420.5009732149592</v>
      </c>
      <c r="X24" s="156">
        <f>+J24*'71'!G$27</f>
        <v>10415.916949536397</v>
      </c>
      <c r="Y24" s="157">
        <f>+K24*'71'!H$27</f>
        <v>10117.438496599163</v>
      </c>
    </row>
    <row r="25" spans="1:25" x14ac:dyDescent="0.25">
      <c r="B25" s="45"/>
      <c r="C25" s="88" t="s">
        <v>21</v>
      </c>
      <c r="D25" s="151" t="s">
        <v>6</v>
      </c>
      <c r="E25" s="122">
        <f>+'71'!D11</f>
        <v>210638.25987961679</v>
      </c>
      <c r="F25" s="122">
        <f>+'71'!E11</f>
        <v>253230.38226508992</v>
      </c>
      <c r="G25" s="122">
        <f>+'71'!F11</f>
        <v>286678.88029404049</v>
      </c>
      <c r="H25" s="122">
        <f>+'71'!G11</f>
        <v>344020.69906407315</v>
      </c>
      <c r="I25" s="122">
        <f>+'71'!H11</f>
        <v>383852.53582535323</v>
      </c>
      <c r="J25" s="122">
        <f>+'71'!I11</f>
        <v>441691.45093462802</v>
      </c>
      <c r="K25" s="123">
        <f>+'71'!J11</f>
        <v>551453.9266158361</v>
      </c>
      <c r="O25" s="30"/>
      <c r="P25" s="45"/>
      <c r="Q25" s="88" t="s">
        <v>21</v>
      </c>
      <c r="R25" s="151" t="s">
        <v>6</v>
      </c>
      <c r="S25" s="156">
        <f>+E25*'71'!B$27</f>
        <v>335757.38624810911</v>
      </c>
      <c r="T25" s="156">
        <f>+F25*'71'!C$27</f>
        <v>353003.15287753538</v>
      </c>
      <c r="U25" s="156">
        <f>+G25*'71'!D$27</f>
        <v>374975.97542460496</v>
      </c>
      <c r="V25" s="156">
        <f>+H25*'71'!E$27</f>
        <v>430369.89452915546</v>
      </c>
      <c r="W25" s="156">
        <f>+I25*'71'!F$27</f>
        <v>437208.03830507735</v>
      </c>
      <c r="X25" s="156">
        <f>+J25*'71'!G$27</f>
        <v>479676.91571500606</v>
      </c>
      <c r="Y25" s="157">
        <f>+K25*'71'!H$27</f>
        <v>551453.9266158361</v>
      </c>
    </row>
    <row r="26" spans="1:25" x14ac:dyDescent="0.25">
      <c r="B26" s="45"/>
      <c r="C26" s="116"/>
      <c r="D26" s="151" t="s">
        <v>24</v>
      </c>
      <c r="E26" s="122">
        <f>+'71'!D12</f>
        <v>4741.5706523475928</v>
      </c>
      <c r="F26" s="122">
        <f>+'71'!E12</f>
        <v>4773.7376930147129</v>
      </c>
      <c r="G26" s="122">
        <f>+'71'!F12</f>
        <v>5954.5437213457963</v>
      </c>
      <c r="H26" s="122">
        <f>+'71'!G12</f>
        <v>6142.822049636422</v>
      </c>
      <c r="I26" s="122">
        <f>+'71'!H12</f>
        <v>5125.0335603042422</v>
      </c>
      <c r="J26" s="122">
        <f>+'71'!I12</f>
        <v>6668.781655775877</v>
      </c>
      <c r="K26" s="123">
        <f>+'71'!J12</f>
        <v>6458.4237777526678</v>
      </c>
      <c r="O26" s="30"/>
      <c r="P26" s="45"/>
      <c r="Q26" s="116"/>
      <c r="R26" s="151" t="s">
        <v>24</v>
      </c>
      <c r="S26" s="156">
        <f>+E26*'71'!B$27</f>
        <v>7558.0636198420625</v>
      </c>
      <c r="T26" s="156">
        <f>+F26*'71'!C$27</f>
        <v>6654.5903440625107</v>
      </c>
      <c r="U26" s="156">
        <f>+G26*'71'!D$27</f>
        <v>7788.5431875203021</v>
      </c>
      <c r="V26" s="156">
        <f>+H26*'71'!E$27</f>
        <v>7684.6703840951632</v>
      </c>
      <c r="W26" s="156">
        <f>+I26*'71'!F$27</f>
        <v>5837.4132251865321</v>
      </c>
      <c r="X26" s="156">
        <f>+J26*'71'!G$27</f>
        <v>7242.2968781726031</v>
      </c>
      <c r="Y26" s="157">
        <f>+K26*'71'!H$27</f>
        <v>6458.4237777526678</v>
      </c>
    </row>
    <row r="27" spans="1:25" x14ac:dyDescent="0.25">
      <c r="B27" s="45"/>
      <c r="C27" s="88" t="s">
        <v>20</v>
      </c>
      <c r="D27" s="151" t="s">
        <v>6</v>
      </c>
      <c r="E27" s="122">
        <f>+'71'!D13</f>
        <v>253977.51777533643</v>
      </c>
      <c r="F27" s="122">
        <f>+'71'!E13</f>
        <v>313827.46619914391</v>
      </c>
      <c r="G27" s="122">
        <f>+'71'!F13</f>
        <v>343840.46550115669</v>
      </c>
      <c r="H27" s="122">
        <f>+'71'!G13</f>
        <v>416908.81413170299</v>
      </c>
      <c r="I27" s="122">
        <f>+'71'!H13</f>
        <v>461951.31358511525</v>
      </c>
      <c r="J27" s="122">
        <f>+'71'!I13</f>
        <v>516891.59509568696</v>
      </c>
      <c r="K27" s="123">
        <f>+'71'!J13</f>
        <v>632232.14753950073</v>
      </c>
      <c r="O27" s="30"/>
      <c r="P27" s="45"/>
      <c r="Q27" s="88" t="s">
        <v>20</v>
      </c>
      <c r="R27" s="151" t="s">
        <v>6</v>
      </c>
      <c r="S27" s="156">
        <f>+E27*'71'!B$27</f>
        <v>404840.16333388624</v>
      </c>
      <c r="T27" s="156">
        <f>+F27*'71'!C$27</f>
        <v>437475.48788160662</v>
      </c>
      <c r="U27" s="156">
        <f>+G27*'71'!D$27</f>
        <v>449743.32887551299</v>
      </c>
      <c r="V27" s="156">
        <f>+H27*'71'!E$27</f>
        <v>521552.92647876038</v>
      </c>
      <c r="W27" s="156">
        <f>+I27*'71'!F$27</f>
        <v>526162.54617344623</v>
      </c>
      <c r="X27" s="156">
        <f>+J27*'71'!G$27</f>
        <v>561344.27227391605</v>
      </c>
      <c r="Y27" s="157">
        <f>+K27*'71'!H$27</f>
        <v>632232.14753950073</v>
      </c>
    </row>
    <row r="28" spans="1:25" x14ac:dyDescent="0.25">
      <c r="A28" s="109"/>
      <c r="B28" s="116"/>
      <c r="C28" s="117"/>
      <c r="D28" s="151" t="s">
        <v>24</v>
      </c>
      <c r="E28" s="122">
        <f>+'71'!D14</f>
        <v>4955.3713598969553</v>
      </c>
      <c r="F28" s="122">
        <f>+'71'!E14</f>
        <v>5984.0167055242455</v>
      </c>
      <c r="G28" s="122">
        <f>+'71'!F14</f>
        <v>7262.6893076027918</v>
      </c>
      <c r="H28" s="122">
        <f>+'71'!G14</f>
        <v>6853.8955882628252</v>
      </c>
      <c r="I28" s="122">
        <f>+'71'!H14</f>
        <v>6534.9926178613559</v>
      </c>
      <c r="J28" s="122">
        <f>+'71'!I14</f>
        <v>7824.3797830418716</v>
      </c>
      <c r="K28" s="123">
        <f>+'71'!J14</f>
        <v>7640.7705450522153</v>
      </c>
      <c r="O28" s="109"/>
      <c r="P28" s="116"/>
      <c r="Q28" s="117"/>
      <c r="R28" s="151" t="s">
        <v>24</v>
      </c>
      <c r="S28" s="156">
        <f>+E28*'71'!B$27</f>
        <v>7898.8619476757458</v>
      </c>
      <c r="T28" s="156">
        <f>+F28*'71'!C$27</f>
        <v>8341.7192875007986</v>
      </c>
      <c r="U28" s="156">
        <f>+G28*'71'!D$27</f>
        <v>9499.5976143444514</v>
      </c>
      <c r="V28" s="156">
        <f>+H28*'71'!E$27</f>
        <v>8574.2233809167938</v>
      </c>
      <c r="W28" s="156">
        <f>+I28*'71'!F$27</f>
        <v>7443.3565917440847</v>
      </c>
      <c r="X28" s="156">
        <f>+J28*'71'!G$27</f>
        <v>8497.2764443834731</v>
      </c>
      <c r="Y28" s="157">
        <f>+K28*'71'!H$27</f>
        <v>7640.7705450522153</v>
      </c>
    </row>
    <row r="29" spans="1:25" x14ac:dyDescent="0.25">
      <c r="A29" s="118"/>
      <c r="B29" s="154"/>
      <c r="C29" s="119"/>
      <c r="D29" s="119"/>
      <c r="E29" s="120"/>
      <c r="F29" s="120"/>
      <c r="G29" s="120"/>
      <c r="H29" s="120"/>
      <c r="I29" s="120"/>
      <c r="J29" s="120"/>
      <c r="K29" s="121"/>
      <c r="O29" s="118"/>
      <c r="P29" s="154"/>
      <c r="Q29" s="119"/>
      <c r="R29" s="119"/>
      <c r="S29" s="120"/>
      <c r="T29" s="120"/>
      <c r="U29" s="120"/>
      <c r="V29" s="120"/>
      <c r="W29" s="120"/>
      <c r="X29" s="120"/>
      <c r="Y29" s="121"/>
    </row>
    <row r="30" spans="1:25" x14ac:dyDescent="0.25">
      <c r="A30" s="6" t="s">
        <v>8</v>
      </c>
      <c r="B30" s="6"/>
      <c r="C30" s="6"/>
      <c r="D30" s="6"/>
      <c r="E30" s="6"/>
      <c r="F30" s="6"/>
      <c r="G30" s="6"/>
      <c r="H30" s="6"/>
      <c r="I30" s="6"/>
      <c r="J30" s="6"/>
      <c r="O30" s="6" t="s">
        <v>8</v>
      </c>
      <c r="P30" s="6"/>
      <c r="Q30" s="6"/>
      <c r="R30" s="6"/>
      <c r="S30" s="6"/>
      <c r="T30" s="6"/>
      <c r="U30" s="6"/>
      <c r="V30" s="6"/>
      <c r="W30" s="6"/>
      <c r="X30" s="6"/>
    </row>
    <row r="31" spans="1:25" ht="54" customHeight="1" x14ac:dyDescent="0.25">
      <c r="A31" s="172" t="s">
        <v>15</v>
      </c>
      <c r="B31" s="172"/>
      <c r="C31" s="172"/>
      <c r="D31" s="172"/>
      <c r="E31" s="172"/>
      <c r="F31" s="172"/>
      <c r="G31" s="172"/>
      <c r="H31" s="172"/>
      <c r="I31" s="172"/>
      <c r="J31" s="172"/>
      <c r="K31" s="172"/>
      <c r="O31" s="172" t="s">
        <v>15</v>
      </c>
      <c r="P31" s="172"/>
      <c r="Q31" s="172"/>
      <c r="R31" s="172"/>
      <c r="S31" s="172"/>
      <c r="T31" s="172"/>
      <c r="U31" s="172"/>
      <c r="V31" s="172"/>
      <c r="W31" s="172"/>
      <c r="X31" s="172"/>
      <c r="Y31" s="172"/>
    </row>
    <row r="32" spans="1:25" ht="70.5" customHeight="1" x14ac:dyDescent="0.25">
      <c r="A32" s="172" t="s">
        <v>16</v>
      </c>
      <c r="B32" s="172"/>
      <c r="C32" s="172"/>
      <c r="D32" s="172"/>
      <c r="E32" s="172"/>
      <c r="F32" s="172"/>
      <c r="G32" s="172"/>
      <c r="H32" s="172"/>
      <c r="I32" s="172"/>
      <c r="J32" s="172"/>
      <c r="K32" s="172"/>
      <c r="O32" s="172" t="s">
        <v>16</v>
      </c>
      <c r="P32" s="172"/>
      <c r="Q32" s="172"/>
      <c r="R32" s="172"/>
      <c r="S32" s="172"/>
      <c r="T32" s="172"/>
      <c r="U32" s="172"/>
      <c r="V32" s="172"/>
      <c r="W32" s="172"/>
      <c r="X32" s="172"/>
      <c r="Y32" s="172"/>
    </row>
    <row r="33" spans="1:25" x14ac:dyDescent="0.25">
      <c r="A33" s="172" t="s">
        <v>257</v>
      </c>
      <c r="B33" s="172"/>
      <c r="C33" s="172"/>
      <c r="D33" s="172"/>
      <c r="E33" s="172"/>
      <c r="F33" s="172"/>
      <c r="G33" s="172"/>
      <c r="H33" s="172"/>
      <c r="I33" s="172"/>
      <c r="J33" s="172"/>
      <c r="K33" s="172"/>
      <c r="O33" s="172" t="s">
        <v>257</v>
      </c>
      <c r="P33" s="172"/>
      <c r="Q33" s="172"/>
      <c r="R33" s="172"/>
      <c r="S33" s="172"/>
      <c r="T33" s="172"/>
      <c r="U33" s="172"/>
      <c r="V33" s="172"/>
      <c r="W33" s="172"/>
      <c r="X33" s="172"/>
      <c r="Y33" s="172"/>
    </row>
    <row r="34" spans="1:25" x14ac:dyDescent="0.25">
      <c r="A34" s="172" t="s">
        <v>11</v>
      </c>
      <c r="B34" s="172"/>
      <c r="C34" s="172"/>
      <c r="D34" s="172"/>
      <c r="E34" s="172"/>
      <c r="F34" s="172"/>
      <c r="G34" s="172"/>
      <c r="H34" s="172"/>
      <c r="I34" s="172"/>
      <c r="J34" s="172"/>
      <c r="K34" s="172"/>
      <c r="O34" s="172" t="s">
        <v>11</v>
      </c>
      <c r="P34" s="172"/>
      <c r="Q34" s="172"/>
      <c r="R34" s="172"/>
      <c r="S34" s="172"/>
      <c r="T34" s="172"/>
      <c r="U34" s="172"/>
      <c r="V34" s="172"/>
      <c r="W34" s="172"/>
      <c r="X34" s="172"/>
      <c r="Y34" s="172"/>
    </row>
  </sheetData>
  <mergeCells count="12">
    <mergeCell ref="A34:K34"/>
    <mergeCell ref="O3:Y3"/>
    <mergeCell ref="O4:Y4"/>
    <mergeCell ref="O31:Y31"/>
    <mergeCell ref="O32:Y32"/>
    <mergeCell ref="O33:Y33"/>
    <mergeCell ref="O34:Y34"/>
    <mergeCell ref="A3:K3"/>
    <mergeCell ref="A4:K4"/>
    <mergeCell ref="A31:K31"/>
    <mergeCell ref="A32:K32"/>
    <mergeCell ref="A33:K33"/>
  </mergeCells>
  <hyperlinks>
    <hyperlink ref="A1" location="Indice!A1" display="Indice" xr:uid="{490A4575-AE5B-44CF-A3BB-3DF6B65EFD76}"/>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A8748-5194-4481-BA6A-28FEA1F11505}">
  <dimension ref="A1:Y34"/>
  <sheetViews>
    <sheetView workbookViewId="0">
      <selection activeCell="A3" sqref="A3:K3"/>
    </sheetView>
  </sheetViews>
  <sheetFormatPr baseColWidth="10" defaultRowHeight="15" x14ac:dyDescent="0.25"/>
  <cols>
    <col min="4" max="4" width="14.7109375" customWidth="1"/>
    <col min="18" max="18" width="14.140625" customWidth="1"/>
  </cols>
  <sheetData>
    <row r="1" spans="1:25" x14ac:dyDescent="0.25">
      <c r="A1" s="166" t="s">
        <v>278</v>
      </c>
    </row>
    <row r="3" spans="1:25" ht="15" customHeight="1" x14ac:dyDescent="0.25">
      <c r="A3" s="176" t="s">
        <v>427</v>
      </c>
      <c r="B3" s="176"/>
      <c r="C3" s="176"/>
      <c r="D3" s="176"/>
      <c r="E3" s="176"/>
      <c r="F3" s="176"/>
      <c r="G3" s="176"/>
      <c r="H3" s="176"/>
      <c r="I3" s="176"/>
      <c r="J3" s="176"/>
      <c r="K3" s="176"/>
      <c r="O3" s="176" t="s">
        <v>427</v>
      </c>
      <c r="P3" s="176"/>
      <c r="Q3" s="176"/>
      <c r="R3" s="176"/>
      <c r="S3" s="176"/>
      <c r="T3" s="176"/>
      <c r="U3" s="176"/>
      <c r="V3" s="176"/>
      <c r="W3" s="176"/>
      <c r="X3" s="176"/>
      <c r="Y3" s="176"/>
    </row>
    <row r="4" spans="1:25" ht="15" customHeight="1" x14ac:dyDescent="0.25">
      <c r="A4" s="177" t="s">
        <v>256</v>
      </c>
      <c r="B4" s="177"/>
      <c r="C4" s="177"/>
      <c r="D4" s="177"/>
      <c r="E4" s="177"/>
      <c r="F4" s="177"/>
      <c r="G4" s="177"/>
      <c r="H4" s="177"/>
      <c r="I4" s="177"/>
      <c r="J4" s="177"/>
      <c r="K4" s="177"/>
      <c r="O4" s="177" t="s">
        <v>271</v>
      </c>
      <c r="P4" s="177"/>
      <c r="Q4" s="177"/>
      <c r="R4" s="177"/>
      <c r="S4" s="177"/>
      <c r="T4" s="177"/>
      <c r="U4" s="177"/>
      <c r="V4" s="177"/>
      <c r="W4" s="177"/>
      <c r="X4" s="177"/>
      <c r="Y4" s="177"/>
    </row>
    <row r="6" spans="1:25" x14ac:dyDescent="0.25">
      <c r="A6" s="101"/>
      <c r="B6" s="101"/>
      <c r="C6" s="102"/>
      <c r="D6" s="102"/>
      <c r="E6" s="102"/>
      <c r="F6" s="102"/>
      <c r="G6" s="103"/>
      <c r="H6" s="103"/>
      <c r="I6" s="103"/>
      <c r="J6" s="103"/>
      <c r="K6" s="103"/>
      <c r="O6" s="101"/>
      <c r="P6" s="101"/>
      <c r="Q6" s="102"/>
      <c r="R6" s="102"/>
      <c r="S6" s="102"/>
      <c r="T6" s="102"/>
      <c r="U6" s="103"/>
      <c r="V6" s="103"/>
      <c r="W6" s="103"/>
      <c r="X6" s="103"/>
      <c r="Y6" s="103"/>
    </row>
    <row r="7" spans="1:25" x14ac:dyDescent="0.25">
      <c r="A7" s="104"/>
      <c r="B7" s="105"/>
      <c r="C7" s="105"/>
      <c r="D7" s="106"/>
      <c r="E7" s="113">
        <v>2006</v>
      </c>
      <c r="F7" s="113">
        <v>2009</v>
      </c>
      <c r="G7" s="113">
        <v>2011</v>
      </c>
      <c r="H7" s="113">
        <v>2013</v>
      </c>
      <c r="I7" s="113">
        <v>2015</v>
      </c>
      <c r="J7" s="113">
        <v>2017</v>
      </c>
      <c r="K7" s="114">
        <v>2020</v>
      </c>
      <c r="O7" s="104"/>
      <c r="P7" s="105"/>
      <c r="Q7" s="105"/>
      <c r="R7" s="106"/>
      <c r="S7" s="113">
        <v>2006</v>
      </c>
      <c r="T7" s="113">
        <v>2009</v>
      </c>
      <c r="U7" s="113">
        <v>2011</v>
      </c>
      <c r="V7" s="113">
        <v>2013</v>
      </c>
      <c r="W7" s="113">
        <v>2015</v>
      </c>
      <c r="X7" s="113">
        <v>2017</v>
      </c>
      <c r="Y7" s="114">
        <v>2020</v>
      </c>
    </row>
    <row r="8" spans="1:25" x14ac:dyDescent="0.25">
      <c r="A8" s="104"/>
      <c r="B8" s="105"/>
      <c r="C8" s="105"/>
      <c r="D8" s="115"/>
      <c r="E8" s="37"/>
      <c r="F8" s="37"/>
      <c r="G8" s="37"/>
      <c r="H8" s="37"/>
      <c r="I8" s="37"/>
      <c r="J8" s="37"/>
      <c r="K8" s="107"/>
      <c r="O8" s="104"/>
      <c r="P8" s="105"/>
      <c r="Q8" s="105"/>
      <c r="R8" s="115"/>
      <c r="S8" s="37"/>
      <c r="T8" s="37"/>
      <c r="U8" s="37"/>
      <c r="V8" s="37"/>
      <c r="W8" s="37"/>
      <c r="X8" s="37"/>
      <c r="Y8" s="107"/>
    </row>
    <row r="9" spans="1:25" x14ac:dyDescent="0.25">
      <c r="B9" s="45" t="s">
        <v>51</v>
      </c>
      <c r="C9" s="86" t="s">
        <v>19</v>
      </c>
      <c r="D9" s="151" t="s">
        <v>24</v>
      </c>
      <c r="E9" s="122">
        <v>180000</v>
      </c>
      <c r="F9" s="122">
        <v>220000</v>
      </c>
      <c r="G9" s="122">
        <v>250000</v>
      </c>
      <c r="H9" s="122">
        <v>300000</v>
      </c>
      <c r="I9" s="122">
        <v>350000</v>
      </c>
      <c r="J9" s="122">
        <v>400000</v>
      </c>
      <c r="K9" s="123">
        <v>450000</v>
      </c>
      <c r="O9" s="30"/>
      <c r="P9" s="45" t="s">
        <v>51</v>
      </c>
      <c r="Q9" s="86" t="s">
        <v>19</v>
      </c>
      <c r="R9" s="151" t="s">
        <v>24</v>
      </c>
      <c r="S9" s="122">
        <f>+E9*'71'!B$27</f>
        <v>286920</v>
      </c>
      <c r="T9" s="122">
        <f>+F9*'71'!C$27</f>
        <v>306680</v>
      </c>
      <c r="U9" s="122">
        <f>+G9*'71'!D$27</f>
        <v>327000</v>
      </c>
      <c r="V9" s="122">
        <f>+H9*'71'!E$27</f>
        <v>375299.99999999994</v>
      </c>
      <c r="W9" s="122">
        <f>+I9*'71'!F$27</f>
        <v>398650</v>
      </c>
      <c r="X9" s="122">
        <f>+J9*'71'!G$27</f>
        <v>434400.00000000006</v>
      </c>
      <c r="Y9" s="123">
        <f>+K9*'71'!H$27</f>
        <v>450000</v>
      </c>
    </row>
    <row r="10" spans="1:25" x14ac:dyDescent="0.25">
      <c r="B10" s="115"/>
      <c r="C10" s="115"/>
      <c r="D10" s="151" t="s">
        <v>6</v>
      </c>
      <c r="E10" s="122">
        <v>2500.0000000000036</v>
      </c>
      <c r="F10" s="122">
        <v>2499.9999999999986</v>
      </c>
      <c r="G10" s="122">
        <v>0</v>
      </c>
      <c r="H10" s="122">
        <v>0</v>
      </c>
      <c r="I10" s="122">
        <v>0</v>
      </c>
      <c r="J10" s="122">
        <v>0</v>
      </c>
      <c r="K10" s="123">
        <v>0</v>
      </c>
      <c r="O10" s="30"/>
      <c r="P10" s="115"/>
      <c r="Q10" s="115"/>
      <c r="R10" s="151" t="s">
        <v>6</v>
      </c>
      <c r="S10" s="122">
        <f>+E10*'71'!B$27</f>
        <v>3985.0000000000055</v>
      </c>
      <c r="T10" s="122">
        <f>+F10*'71'!C$27</f>
        <v>3484.9999999999986</v>
      </c>
      <c r="U10" s="122">
        <f>+G10*'71'!D$27</f>
        <v>0</v>
      </c>
      <c r="V10" s="122">
        <f>+H10*'71'!E$27</f>
        <v>0</v>
      </c>
      <c r="W10" s="122">
        <f>+I10*'71'!F$27</f>
        <v>0</v>
      </c>
      <c r="X10" s="122">
        <f>+J10*'71'!G$27</f>
        <v>0</v>
      </c>
      <c r="Y10" s="123">
        <f>+K10*'71'!H$27</f>
        <v>0</v>
      </c>
    </row>
    <row r="11" spans="1:25" x14ac:dyDescent="0.25">
      <c r="B11" s="115"/>
      <c r="C11" s="86" t="s">
        <v>21</v>
      </c>
      <c r="D11" s="151" t="s">
        <v>24</v>
      </c>
      <c r="E11" s="122">
        <v>140000</v>
      </c>
      <c r="F11" s="122">
        <v>180000</v>
      </c>
      <c r="G11" s="122">
        <v>190000</v>
      </c>
      <c r="H11" s="122">
        <v>237308</v>
      </c>
      <c r="I11" s="122">
        <v>280000</v>
      </c>
      <c r="J11" s="122">
        <v>300000</v>
      </c>
      <c r="K11" s="123">
        <v>380000</v>
      </c>
      <c r="O11" s="30"/>
      <c r="P11" s="115"/>
      <c r="Q11" s="86" t="s">
        <v>21</v>
      </c>
      <c r="R11" s="151" t="s">
        <v>24</v>
      </c>
      <c r="S11" s="122">
        <f>+E11*'71'!B$27</f>
        <v>223159.99999999997</v>
      </c>
      <c r="T11" s="122">
        <f>+F11*'71'!C$27</f>
        <v>250920.00000000003</v>
      </c>
      <c r="U11" s="122">
        <f>+G11*'71'!D$27</f>
        <v>248520</v>
      </c>
      <c r="V11" s="122">
        <f>+H11*'71'!E$27</f>
        <v>296872.30799999996</v>
      </c>
      <c r="W11" s="122">
        <f>+I11*'71'!F$27</f>
        <v>318920</v>
      </c>
      <c r="X11" s="122">
        <f>+J11*'71'!G$27</f>
        <v>325800</v>
      </c>
      <c r="Y11" s="123">
        <f>+K11*'71'!H$27</f>
        <v>380000</v>
      </c>
    </row>
    <row r="12" spans="1:25" x14ac:dyDescent="0.25">
      <c r="B12" s="115"/>
      <c r="C12" s="115"/>
      <c r="D12" s="151" t="s">
        <v>6</v>
      </c>
      <c r="E12" s="122">
        <v>2499.9999999999977</v>
      </c>
      <c r="F12" s="122">
        <v>500.00000000000028</v>
      </c>
      <c r="G12" s="122">
        <v>3750.000000000005</v>
      </c>
      <c r="H12" s="122">
        <v>4000.0000000000041</v>
      </c>
      <c r="I12" s="122">
        <v>1322.7500000000034</v>
      </c>
      <c r="J12" s="122">
        <v>0</v>
      </c>
      <c r="K12" s="123">
        <v>5524.2499999999873</v>
      </c>
      <c r="O12" s="30"/>
      <c r="P12" s="115"/>
      <c r="Q12" s="115"/>
      <c r="R12" s="151" t="s">
        <v>6</v>
      </c>
      <c r="S12" s="122">
        <f>+E12*'71'!B$27</f>
        <v>3984.9999999999959</v>
      </c>
      <c r="T12" s="122">
        <f>+F12*'71'!C$27</f>
        <v>697.00000000000045</v>
      </c>
      <c r="U12" s="122">
        <f>+G12*'71'!D$27</f>
        <v>4905.0000000000064</v>
      </c>
      <c r="V12" s="122">
        <f>+H12*'71'!E$27</f>
        <v>5004.0000000000045</v>
      </c>
      <c r="W12" s="122">
        <f>+I12*'71'!F$27</f>
        <v>1506.612250000004</v>
      </c>
      <c r="X12" s="122">
        <f>+J12*'71'!G$27</f>
        <v>0</v>
      </c>
      <c r="Y12" s="123">
        <f>+K12*'71'!H$27</f>
        <v>5524.2499999999873</v>
      </c>
    </row>
    <row r="13" spans="1:25" x14ac:dyDescent="0.25">
      <c r="B13" s="115"/>
      <c r="C13" s="86" t="s">
        <v>20</v>
      </c>
      <c r="D13" s="151" t="s">
        <v>24</v>
      </c>
      <c r="E13" s="122">
        <v>170000</v>
      </c>
      <c r="F13" s="122">
        <v>200000</v>
      </c>
      <c r="G13" s="122">
        <v>217000</v>
      </c>
      <c r="H13" s="122">
        <v>280000</v>
      </c>
      <c r="I13" s="122">
        <v>300000</v>
      </c>
      <c r="J13" s="122">
        <v>350000</v>
      </c>
      <c r="K13" s="123">
        <v>400000</v>
      </c>
      <c r="O13" s="30"/>
      <c r="P13" s="115"/>
      <c r="Q13" s="86" t="s">
        <v>20</v>
      </c>
      <c r="R13" s="151" t="s">
        <v>24</v>
      </c>
      <c r="S13" s="122">
        <f>+E13*'71'!B$27</f>
        <v>270980</v>
      </c>
      <c r="T13" s="122">
        <f>+F13*'71'!C$27</f>
        <v>278800</v>
      </c>
      <c r="U13" s="122">
        <f>+G13*'71'!D$27</f>
        <v>283836</v>
      </c>
      <c r="V13" s="122">
        <f>+H13*'71'!E$27</f>
        <v>350279.99999999994</v>
      </c>
      <c r="W13" s="122">
        <f>+I13*'71'!F$27</f>
        <v>341700</v>
      </c>
      <c r="X13" s="122">
        <f>+J13*'71'!G$27</f>
        <v>380100</v>
      </c>
      <c r="Y13" s="123">
        <f>+K13*'71'!H$27</f>
        <v>400000</v>
      </c>
    </row>
    <row r="14" spans="1:25" x14ac:dyDescent="0.25">
      <c r="C14" s="48"/>
      <c r="D14" s="151" t="s">
        <v>6</v>
      </c>
      <c r="E14" s="122">
        <v>2500.0000000000082</v>
      </c>
      <c r="F14" s="122">
        <v>0</v>
      </c>
      <c r="G14" s="122">
        <v>4999.99999999998</v>
      </c>
      <c r="H14" s="122">
        <v>2499.9999999999995</v>
      </c>
      <c r="I14" s="122">
        <v>1867.499999999995</v>
      </c>
      <c r="J14" s="122">
        <v>0</v>
      </c>
      <c r="K14" s="123">
        <v>0</v>
      </c>
      <c r="O14" s="30"/>
      <c r="Q14" s="48"/>
      <c r="R14" s="151" t="s">
        <v>6</v>
      </c>
      <c r="S14" s="122">
        <f>+E14*'71'!B$27</f>
        <v>3985.0000000000127</v>
      </c>
      <c r="T14" s="122">
        <f>+F14*'71'!C$27</f>
        <v>0</v>
      </c>
      <c r="U14" s="122">
        <f>+G14*'71'!D$27</f>
        <v>6539.9999999999745</v>
      </c>
      <c r="V14" s="122">
        <f>+H14*'71'!E$27</f>
        <v>3127.4999999999991</v>
      </c>
      <c r="W14" s="122">
        <f>+I14*'71'!F$27</f>
        <v>2127.0824999999945</v>
      </c>
      <c r="X14" s="122">
        <f>+J14*'71'!G$27</f>
        <v>0</v>
      </c>
      <c r="Y14" s="123">
        <f>+K14*'71'!H$27</f>
        <v>0</v>
      </c>
    </row>
    <row r="15" spans="1:25" x14ac:dyDescent="0.25">
      <c r="C15" s="48"/>
      <c r="D15" s="151"/>
      <c r="E15" s="122"/>
      <c r="F15" s="122"/>
      <c r="G15" s="122"/>
      <c r="H15" s="122"/>
      <c r="I15" s="122"/>
      <c r="J15" s="122"/>
      <c r="K15" s="123"/>
      <c r="O15" s="30"/>
      <c r="Q15" s="48"/>
      <c r="R15" s="151"/>
      <c r="S15" s="122"/>
      <c r="T15" s="122"/>
      <c r="U15" s="122"/>
      <c r="V15" s="122"/>
      <c r="W15" s="122"/>
      <c r="X15" s="122"/>
      <c r="Y15" s="123"/>
    </row>
    <row r="16" spans="1:25" x14ac:dyDescent="0.25">
      <c r="B16" s="45" t="s">
        <v>52</v>
      </c>
      <c r="C16" s="86" t="s">
        <v>19</v>
      </c>
      <c r="D16" s="151" t="s">
        <v>24</v>
      </c>
      <c r="E16" s="122">
        <v>130000</v>
      </c>
      <c r="F16" s="122">
        <v>165000</v>
      </c>
      <c r="G16" s="122">
        <v>182000</v>
      </c>
      <c r="H16" s="122">
        <v>210000</v>
      </c>
      <c r="I16" s="122">
        <v>250000</v>
      </c>
      <c r="J16" s="122">
        <v>280000</v>
      </c>
      <c r="K16" s="123">
        <v>338000</v>
      </c>
      <c r="O16" s="30"/>
      <c r="P16" s="45" t="s">
        <v>52</v>
      </c>
      <c r="Q16" s="86" t="s">
        <v>19</v>
      </c>
      <c r="R16" s="151" t="s">
        <v>24</v>
      </c>
      <c r="S16" s="122">
        <f>+E16*'71'!B$27</f>
        <v>207219.99999999997</v>
      </c>
      <c r="T16" s="122">
        <f>+F16*'71'!C$27</f>
        <v>230010.00000000003</v>
      </c>
      <c r="U16" s="122">
        <f>+G16*'71'!D$27</f>
        <v>238056</v>
      </c>
      <c r="V16" s="122">
        <f>+H16*'71'!E$27</f>
        <v>262710</v>
      </c>
      <c r="W16" s="122">
        <f>+I16*'71'!F$27</f>
        <v>284750</v>
      </c>
      <c r="X16" s="122">
        <f>+J16*'71'!G$27</f>
        <v>304080</v>
      </c>
      <c r="Y16" s="123">
        <f>+K16*'71'!H$27</f>
        <v>338000</v>
      </c>
    </row>
    <row r="17" spans="1:25" ht="15" customHeight="1" x14ac:dyDescent="0.25">
      <c r="C17" s="115"/>
      <c r="D17" s="151" t="s">
        <v>6</v>
      </c>
      <c r="E17" s="122">
        <v>0</v>
      </c>
      <c r="F17" s="122">
        <v>500.00000000000006</v>
      </c>
      <c r="G17" s="122">
        <v>0</v>
      </c>
      <c r="H17" s="122">
        <v>0</v>
      </c>
      <c r="I17" s="122">
        <v>0</v>
      </c>
      <c r="J17" s="122">
        <v>2000.000000000002</v>
      </c>
      <c r="K17" s="123">
        <v>6249.9999999999955</v>
      </c>
      <c r="O17" s="30"/>
      <c r="Q17" s="115"/>
      <c r="R17" s="151" t="s">
        <v>6</v>
      </c>
      <c r="S17" s="122">
        <f>+E17*'71'!B$27</f>
        <v>0</v>
      </c>
      <c r="T17" s="122">
        <f>+F17*'71'!C$27</f>
        <v>697.00000000000011</v>
      </c>
      <c r="U17" s="122">
        <f>+G17*'71'!D$27</f>
        <v>0</v>
      </c>
      <c r="V17" s="122">
        <f>+H17*'71'!E$27</f>
        <v>0</v>
      </c>
      <c r="W17" s="122">
        <f>+I17*'71'!F$27</f>
        <v>0</v>
      </c>
      <c r="X17" s="122">
        <f>+J17*'71'!G$27</f>
        <v>2172.0000000000023</v>
      </c>
      <c r="Y17" s="123">
        <f>+K17*'71'!H$27</f>
        <v>6249.9999999999955</v>
      </c>
    </row>
    <row r="18" spans="1:25" ht="15" customHeight="1" x14ac:dyDescent="0.25">
      <c r="C18" s="86" t="s">
        <v>21</v>
      </c>
      <c r="D18" s="151" t="s">
        <v>24</v>
      </c>
      <c r="E18" s="122">
        <v>120000</v>
      </c>
      <c r="F18" s="122">
        <v>150000</v>
      </c>
      <c r="G18" s="122">
        <v>180000</v>
      </c>
      <c r="H18" s="122">
        <v>200000</v>
      </c>
      <c r="I18" s="122">
        <v>240000</v>
      </c>
      <c r="J18" s="122">
        <v>270000</v>
      </c>
      <c r="K18" s="123">
        <v>320000</v>
      </c>
      <c r="O18" s="30"/>
      <c r="Q18" s="86" t="s">
        <v>21</v>
      </c>
      <c r="R18" s="151" t="s">
        <v>24</v>
      </c>
      <c r="S18" s="122">
        <f>+E18*'71'!B$27</f>
        <v>191279.99999999997</v>
      </c>
      <c r="T18" s="122">
        <f>+F18*'71'!C$27</f>
        <v>209100.00000000003</v>
      </c>
      <c r="U18" s="122">
        <f>+G18*'71'!D$27</f>
        <v>235440</v>
      </c>
      <c r="V18" s="122">
        <f>+H18*'71'!E$27</f>
        <v>250199.99999999997</v>
      </c>
      <c r="W18" s="122">
        <f>+I18*'71'!F$27</f>
        <v>273360</v>
      </c>
      <c r="X18" s="122">
        <f>+J18*'71'!G$27</f>
        <v>293220</v>
      </c>
      <c r="Y18" s="123">
        <f>+K18*'71'!H$27</f>
        <v>320000</v>
      </c>
    </row>
    <row r="19" spans="1:25" ht="15" customHeight="1" x14ac:dyDescent="0.25">
      <c r="C19" s="115"/>
      <c r="D19" s="151" t="s">
        <v>6</v>
      </c>
      <c r="E19" s="122"/>
      <c r="F19" s="122">
        <v>2499.9999999999982</v>
      </c>
      <c r="G19" s="122">
        <v>2499.9999999999968</v>
      </c>
      <c r="H19" s="122">
        <v>2499.9999999999991</v>
      </c>
      <c r="I19" s="122">
        <v>250.00000000000026</v>
      </c>
      <c r="J19" s="122">
        <v>0</v>
      </c>
      <c r="K19" s="123">
        <v>2499.9999999999941</v>
      </c>
      <c r="O19" s="30"/>
      <c r="Q19" s="115"/>
      <c r="R19" s="151" t="s">
        <v>6</v>
      </c>
      <c r="S19" s="122">
        <f>+E19*'71'!B$27</f>
        <v>0</v>
      </c>
      <c r="T19" s="122">
        <f>+F19*'71'!C$27</f>
        <v>3484.9999999999977</v>
      </c>
      <c r="U19" s="122">
        <f>+G19*'71'!D$27</f>
        <v>3269.9999999999959</v>
      </c>
      <c r="V19" s="122">
        <f>+H19*'71'!E$27</f>
        <v>3127.4999999999986</v>
      </c>
      <c r="W19" s="122">
        <f>+I19*'71'!F$27</f>
        <v>284.75000000000028</v>
      </c>
      <c r="X19" s="122">
        <f>+J19*'71'!G$27</f>
        <v>0</v>
      </c>
      <c r="Y19" s="123">
        <f>+K19*'71'!H$27</f>
        <v>2499.9999999999941</v>
      </c>
    </row>
    <row r="20" spans="1:25" ht="15" customHeight="1" x14ac:dyDescent="0.25">
      <c r="C20" s="86" t="s">
        <v>20</v>
      </c>
      <c r="D20" s="151" t="s">
        <v>24</v>
      </c>
      <c r="E20" s="122">
        <v>130000</v>
      </c>
      <c r="F20" s="122">
        <v>160000</v>
      </c>
      <c r="G20" s="122">
        <v>180000</v>
      </c>
      <c r="H20" s="122">
        <v>210000</v>
      </c>
      <c r="I20" s="122">
        <v>245000</v>
      </c>
      <c r="J20" s="122">
        <v>275000</v>
      </c>
      <c r="K20" s="123">
        <v>324000</v>
      </c>
      <c r="O20" s="30"/>
      <c r="Q20" s="86" t="s">
        <v>20</v>
      </c>
      <c r="R20" s="151" t="s">
        <v>24</v>
      </c>
      <c r="S20" s="122">
        <f>+E20*'71'!B$27</f>
        <v>207219.99999999997</v>
      </c>
      <c r="T20" s="122">
        <f>+F20*'71'!C$27</f>
        <v>223040.00000000003</v>
      </c>
      <c r="U20" s="122">
        <f>+G20*'71'!D$27</f>
        <v>235440</v>
      </c>
      <c r="V20" s="122">
        <f>+H20*'71'!E$27</f>
        <v>262710</v>
      </c>
      <c r="W20" s="122">
        <f>+I20*'71'!F$27</f>
        <v>279055</v>
      </c>
      <c r="X20" s="122">
        <f>+J20*'71'!G$27</f>
        <v>298650</v>
      </c>
      <c r="Y20" s="123">
        <f>+K20*'71'!H$27</f>
        <v>324000</v>
      </c>
    </row>
    <row r="21" spans="1:25" x14ac:dyDescent="0.25">
      <c r="B21" s="45"/>
      <c r="C21" s="37"/>
      <c r="D21" s="151" t="s">
        <v>24</v>
      </c>
      <c r="E21" s="122">
        <v>500.00000000000125</v>
      </c>
      <c r="F21" s="122">
        <v>1250.0000000000016</v>
      </c>
      <c r="G21" s="122">
        <v>499.99999999999915</v>
      </c>
      <c r="H21" s="122">
        <v>0</v>
      </c>
      <c r="I21" s="122">
        <v>2250</v>
      </c>
      <c r="J21" s="122">
        <v>2000.0000000000025</v>
      </c>
      <c r="K21" s="123">
        <v>2500.0000000000027</v>
      </c>
      <c r="O21" s="30"/>
      <c r="P21" s="45"/>
      <c r="Q21" s="37"/>
      <c r="R21" s="151" t="s">
        <v>24</v>
      </c>
      <c r="S21" s="122">
        <f>+E21*'71'!B$27</f>
        <v>797.00000000000193</v>
      </c>
      <c r="T21" s="122">
        <f>+F21*'71'!C$27</f>
        <v>1742.5000000000023</v>
      </c>
      <c r="U21" s="122">
        <f>+G21*'71'!D$27</f>
        <v>653.99999999999886</v>
      </c>
      <c r="V21" s="122">
        <f>+H21*'71'!E$27</f>
        <v>0</v>
      </c>
      <c r="W21" s="122">
        <f>+I21*'71'!F$27</f>
        <v>2562.75</v>
      </c>
      <c r="X21" s="122">
        <f>+J21*'71'!G$27</f>
        <v>2172.0000000000027</v>
      </c>
      <c r="Y21" s="123">
        <f>+K21*'71'!H$27</f>
        <v>2500.0000000000027</v>
      </c>
    </row>
    <row r="22" spans="1:25" x14ac:dyDescent="0.25">
      <c r="B22" s="45"/>
      <c r="C22" s="37"/>
      <c r="D22" s="151"/>
      <c r="E22" s="122"/>
      <c r="F22" s="122"/>
      <c r="G22" s="122"/>
      <c r="H22" s="122"/>
      <c r="I22" s="122"/>
      <c r="J22" s="122"/>
      <c r="K22" s="123"/>
      <c r="O22" s="30"/>
      <c r="P22" s="45"/>
      <c r="Q22" s="37"/>
      <c r="R22" s="151"/>
      <c r="S22" s="122">
        <f>+E22*'71'!B$27</f>
        <v>0</v>
      </c>
      <c r="T22" s="122">
        <f>+F22*'71'!C$27</f>
        <v>0</v>
      </c>
      <c r="U22" s="122">
        <f>+G22*'71'!D$27</f>
        <v>0</v>
      </c>
      <c r="V22" s="122">
        <f>+H22*'71'!E$27</f>
        <v>0</v>
      </c>
      <c r="W22" s="122">
        <f>+I22*'71'!F$27</f>
        <v>0</v>
      </c>
      <c r="X22" s="122">
        <f>+J22*'71'!G$27</f>
        <v>0</v>
      </c>
      <c r="Y22" s="123">
        <f>+K22*'71'!H$27</f>
        <v>0</v>
      </c>
    </row>
    <row r="23" spans="1:25" x14ac:dyDescent="0.25">
      <c r="B23" s="45" t="s">
        <v>20</v>
      </c>
      <c r="C23" s="88" t="s">
        <v>19</v>
      </c>
      <c r="D23" s="151" t="s">
        <v>6</v>
      </c>
      <c r="E23" s="122">
        <f>+'72'!D9</f>
        <v>178000</v>
      </c>
      <c r="F23" s="122">
        <f>+'72'!E9</f>
        <v>200000</v>
      </c>
      <c r="G23" s="122">
        <f>+'72'!F9</f>
        <v>231000</v>
      </c>
      <c r="H23" s="122">
        <f>+'72'!G9</f>
        <v>300000</v>
      </c>
      <c r="I23" s="122">
        <f>+'72'!H9</f>
        <v>341080</v>
      </c>
      <c r="J23" s="122">
        <f>+'72'!I9</f>
        <v>380000</v>
      </c>
      <c r="K23" s="123">
        <f>+'72'!J9</f>
        <v>420000</v>
      </c>
      <c r="O23" s="30"/>
      <c r="P23" s="45" t="s">
        <v>20</v>
      </c>
      <c r="Q23" s="88" t="s">
        <v>19</v>
      </c>
      <c r="R23" s="151" t="s">
        <v>6</v>
      </c>
      <c r="S23" s="122">
        <f>+E23*'71'!B$27</f>
        <v>283732</v>
      </c>
      <c r="T23" s="122">
        <f>+F23*'71'!C$27</f>
        <v>278800</v>
      </c>
      <c r="U23" s="122">
        <f>+G23*'71'!D$27</f>
        <v>302148</v>
      </c>
      <c r="V23" s="122">
        <f>+H23*'71'!E$27</f>
        <v>375299.99999999994</v>
      </c>
      <c r="W23" s="122">
        <f>+I23*'71'!F$27</f>
        <v>388490.12</v>
      </c>
      <c r="X23" s="122">
        <f>+J23*'71'!G$27</f>
        <v>412680</v>
      </c>
      <c r="Y23" s="123">
        <f>+K23*'71'!H$27</f>
        <v>420000</v>
      </c>
    </row>
    <row r="24" spans="1:25" x14ac:dyDescent="0.25">
      <c r="B24" s="45"/>
      <c r="C24" s="116"/>
      <c r="D24" s="151" t="s">
        <v>24</v>
      </c>
      <c r="E24" s="122">
        <f>+'72'!D10</f>
        <v>2500.0000000000086</v>
      </c>
      <c r="F24" s="122">
        <f>+'72'!E10</f>
        <v>0</v>
      </c>
      <c r="G24" s="122">
        <f>+'72'!F10</f>
        <v>5249.9999999999991</v>
      </c>
      <c r="H24" s="122">
        <f>+'72'!G10</f>
        <v>0</v>
      </c>
      <c r="I24" s="122">
        <f>+'72'!H10</f>
        <v>6250.0000000000027</v>
      </c>
      <c r="J24" s="122">
        <f>+'72'!I10</f>
        <v>4999.99999999999</v>
      </c>
      <c r="K24" s="123">
        <f>+'72'!J10</f>
        <v>9078.4999999999873</v>
      </c>
      <c r="O24" s="30"/>
      <c r="P24" s="45"/>
      <c r="Q24" s="116"/>
      <c r="R24" s="151" t="s">
        <v>24</v>
      </c>
      <c r="S24" s="122">
        <f>+E24*'71'!B$27</f>
        <v>3985.0000000000136</v>
      </c>
      <c r="T24" s="122">
        <f>+F24*'71'!C$27</f>
        <v>0</v>
      </c>
      <c r="U24" s="122">
        <f>+G24*'71'!D$27</f>
        <v>6866.9999999999991</v>
      </c>
      <c r="V24" s="122">
        <f>+H24*'71'!E$27</f>
        <v>0</v>
      </c>
      <c r="W24" s="122">
        <f>+I24*'71'!F$27</f>
        <v>7118.7500000000036</v>
      </c>
      <c r="X24" s="122">
        <f>+J24*'71'!G$27</f>
        <v>5429.9999999999891</v>
      </c>
      <c r="Y24" s="123">
        <f>+K24*'71'!H$27</f>
        <v>9078.4999999999873</v>
      </c>
    </row>
    <row r="25" spans="1:25" x14ac:dyDescent="0.25">
      <c r="B25" s="45"/>
      <c r="C25" s="88" t="s">
        <v>21</v>
      </c>
      <c r="D25" s="151" t="s">
        <v>6</v>
      </c>
      <c r="E25" s="122">
        <f>+'72'!D11</f>
        <v>140000</v>
      </c>
      <c r="F25" s="122">
        <f>+'72'!E11</f>
        <v>171846</v>
      </c>
      <c r="G25" s="122">
        <f>+'72'!F11</f>
        <v>185000</v>
      </c>
      <c r="H25" s="122">
        <f>+'72'!G11</f>
        <v>221071</v>
      </c>
      <c r="I25" s="122">
        <f>+'72'!H11</f>
        <v>270000</v>
      </c>
      <c r="J25" s="122">
        <f>+'72'!I11</f>
        <v>300000</v>
      </c>
      <c r="K25" s="123">
        <f>+'72'!J11</f>
        <v>380000</v>
      </c>
      <c r="O25" s="30"/>
      <c r="P25" s="45"/>
      <c r="Q25" s="88" t="s">
        <v>21</v>
      </c>
      <c r="R25" s="151" t="s">
        <v>6</v>
      </c>
      <c r="S25" s="122">
        <f>+E25*'71'!B$27</f>
        <v>223159.99999999997</v>
      </c>
      <c r="T25" s="122">
        <f>+F25*'71'!C$27</f>
        <v>239553.32400000002</v>
      </c>
      <c r="U25" s="122">
        <f>+G25*'71'!D$27</f>
        <v>241980</v>
      </c>
      <c r="V25" s="122">
        <f>+H25*'71'!E$27</f>
        <v>276559.821</v>
      </c>
      <c r="W25" s="122">
        <f>+I25*'71'!F$27</f>
        <v>307530</v>
      </c>
      <c r="X25" s="122">
        <f>+J25*'71'!G$27</f>
        <v>325800</v>
      </c>
      <c r="Y25" s="123">
        <f>+K25*'71'!H$27</f>
        <v>380000</v>
      </c>
    </row>
    <row r="26" spans="1:25" x14ac:dyDescent="0.25">
      <c r="B26" s="45"/>
      <c r="C26" s="116"/>
      <c r="D26" s="151" t="s">
        <v>24</v>
      </c>
      <c r="E26" s="122">
        <f>+'72'!D12</f>
        <v>1249.9999999999973</v>
      </c>
      <c r="F26" s="122">
        <f>+'72'!E12</f>
        <v>2500.0000000000045</v>
      </c>
      <c r="G26" s="122">
        <f>+'72'!F12</f>
        <v>2000.0000000000023</v>
      </c>
      <c r="H26" s="122">
        <f>+'72'!G12</f>
        <v>2500.0000000000041</v>
      </c>
      <c r="I26" s="122">
        <f>+'72'!H12</f>
        <v>5000</v>
      </c>
      <c r="J26" s="122">
        <f>+'72'!I12</f>
        <v>0</v>
      </c>
      <c r="K26" s="123">
        <f>+'72'!J12</f>
        <v>5555.4999999999891</v>
      </c>
      <c r="O26" s="30"/>
      <c r="P26" s="45"/>
      <c r="Q26" s="116"/>
      <c r="R26" s="151" t="s">
        <v>24</v>
      </c>
      <c r="S26" s="122">
        <f>+E26*'71'!B$27</f>
        <v>1992.4999999999955</v>
      </c>
      <c r="T26" s="122">
        <f>+F26*'71'!C$27</f>
        <v>3485.0000000000068</v>
      </c>
      <c r="U26" s="122">
        <f>+G26*'71'!D$27</f>
        <v>2616.0000000000032</v>
      </c>
      <c r="V26" s="122">
        <f>+H26*'71'!E$27</f>
        <v>3127.500000000005</v>
      </c>
      <c r="W26" s="122">
        <f>+I26*'71'!F$27</f>
        <v>5695</v>
      </c>
      <c r="X26" s="122">
        <f>+J26*'71'!G$27</f>
        <v>0</v>
      </c>
      <c r="Y26" s="123">
        <f>+K26*'71'!H$27</f>
        <v>5555.4999999999891</v>
      </c>
    </row>
    <row r="27" spans="1:25" x14ac:dyDescent="0.25">
      <c r="B27" s="45"/>
      <c r="C27" s="88" t="s">
        <v>20</v>
      </c>
      <c r="D27" s="151" t="s">
        <v>6</v>
      </c>
      <c r="E27" s="122">
        <f>+'72'!D13</f>
        <v>150000</v>
      </c>
      <c r="F27" s="122">
        <f>+'72'!E13</f>
        <v>200000</v>
      </c>
      <c r="G27" s="122">
        <f>+'72'!F13</f>
        <v>200000</v>
      </c>
      <c r="H27" s="122">
        <f>+'72'!G13</f>
        <v>260000</v>
      </c>
      <c r="I27" s="122">
        <f>+'72'!H13</f>
        <v>300000</v>
      </c>
      <c r="J27" s="122">
        <f>+'72'!I13</f>
        <v>350000</v>
      </c>
      <c r="K27" s="123">
        <f>+'72'!J13</f>
        <v>400000</v>
      </c>
      <c r="O27" s="30"/>
      <c r="P27" s="45"/>
      <c r="Q27" s="88" t="s">
        <v>20</v>
      </c>
      <c r="R27" s="151" t="s">
        <v>6</v>
      </c>
      <c r="S27" s="122">
        <f>+E27*'71'!B$27</f>
        <v>239099.99999999997</v>
      </c>
      <c r="T27" s="122">
        <f>+F27*'71'!C$27</f>
        <v>278800</v>
      </c>
      <c r="U27" s="122">
        <f>+G27*'71'!D$27</f>
        <v>261600</v>
      </c>
      <c r="V27" s="122">
        <f>+H27*'71'!E$27</f>
        <v>325260</v>
      </c>
      <c r="W27" s="122">
        <f>+I27*'71'!F$27</f>
        <v>341700</v>
      </c>
      <c r="X27" s="122">
        <f>+J27*'71'!G$27</f>
        <v>380100</v>
      </c>
      <c r="Y27" s="123">
        <f>+K27*'71'!H$27</f>
        <v>400000</v>
      </c>
    </row>
    <row r="28" spans="1:25" x14ac:dyDescent="0.25">
      <c r="A28" s="109"/>
      <c r="B28" s="116"/>
      <c r="C28" s="117"/>
      <c r="D28" s="151" t="s">
        <v>24</v>
      </c>
      <c r="E28" s="122">
        <f>+'72'!D14</f>
        <v>2499.9999999999777</v>
      </c>
      <c r="F28" s="122">
        <f>+'72'!E14</f>
        <v>0</v>
      </c>
      <c r="G28" s="122">
        <f>+'72'!F14</f>
        <v>0</v>
      </c>
      <c r="H28" s="122">
        <f>+'72'!G14</f>
        <v>4999.9999999999964</v>
      </c>
      <c r="I28" s="122">
        <f>+'72'!H14</f>
        <v>0</v>
      </c>
      <c r="J28" s="122">
        <f>+'72'!I14</f>
        <v>2952.5000000000027</v>
      </c>
      <c r="K28" s="123">
        <f>+'72'!J14</f>
        <v>5000.0000000000191</v>
      </c>
      <c r="O28" s="109"/>
      <c r="P28" s="116"/>
      <c r="Q28" s="117"/>
      <c r="R28" s="151" t="s">
        <v>24</v>
      </c>
      <c r="S28" s="122">
        <f>+E28*'71'!B$27</f>
        <v>3984.9999999999641</v>
      </c>
      <c r="T28" s="122">
        <f>+F28*'71'!C$27</f>
        <v>0</v>
      </c>
      <c r="U28" s="122">
        <f>+G28*'71'!D$27</f>
        <v>0</v>
      </c>
      <c r="V28" s="122">
        <f>+H28*'71'!E$27</f>
        <v>6254.9999999999945</v>
      </c>
      <c r="W28" s="122">
        <f>+I28*'71'!F$27</f>
        <v>0</v>
      </c>
      <c r="X28" s="122">
        <f>+J28*'71'!G$27</f>
        <v>3206.4150000000031</v>
      </c>
      <c r="Y28" s="123">
        <f>+K28*'71'!H$27</f>
        <v>5000.0000000000191</v>
      </c>
    </row>
    <row r="29" spans="1:25" x14ac:dyDescent="0.25">
      <c r="A29" s="118"/>
      <c r="B29" s="154"/>
      <c r="C29" s="119"/>
      <c r="D29" s="119"/>
      <c r="E29" s="120"/>
      <c r="F29" s="120"/>
      <c r="G29" s="120"/>
      <c r="H29" s="120"/>
      <c r="I29" s="120"/>
      <c r="J29" s="120"/>
      <c r="K29" s="121"/>
      <c r="O29" s="118"/>
      <c r="P29" s="154"/>
      <c r="Q29" s="119"/>
      <c r="R29" s="119"/>
      <c r="S29" s="120"/>
      <c r="T29" s="120"/>
      <c r="U29" s="120"/>
      <c r="V29" s="120"/>
      <c r="W29" s="120"/>
      <c r="X29" s="120"/>
      <c r="Y29" s="121"/>
    </row>
    <row r="30" spans="1:25" x14ac:dyDescent="0.25">
      <c r="A30" s="6" t="s">
        <v>8</v>
      </c>
      <c r="B30" s="6"/>
      <c r="C30" s="6"/>
      <c r="D30" s="6"/>
      <c r="E30" s="6"/>
      <c r="F30" s="6"/>
      <c r="G30" s="6"/>
      <c r="H30" s="6"/>
      <c r="I30" s="6"/>
      <c r="J30" s="6"/>
      <c r="O30" s="6" t="s">
        <v>8</v>
      </c>
      <c r="P30" s="6"/>
      <c r="Q30" s="6"/>
      <c r="R30" s="6"/>
      <c r="S30" s="6"/>
      <c r="T30" s="6"/>
      <c r="U30" s="6"/>
      <c r="V30" s="6"/>
      <c r="W30" s="6"/>
      <c r="X30" s="6"/>
    </row>
    <row r="31" spans="1:25" ht="54.75" customHeight="1" x14ac:dyDescent="0.25">
      <c r="A31" s="172" t="s">
        <v>15</v>
      </c>
      <c r="B31" s="172"/>
      <c r="C31" s="172"/>
      <c r="D31" s="172"/>
      <c r="E31" s="172"/>
      <c r="F31" s="172"/>
      <c r="G31" s="172"/>
      <c r="H31" s="172"/>
      <c r="I31" s="172"/>
      <c r="J31" s="172"/>
      <c r="K31" s="172"/>
      <c r="O31" s="172" t="s">
        <v>15</v>
      </c>
      <c r="P31" s="172"/>
      <c r="Q31" s="172"/>
      <c r="R31" s="172"/>
      <c r="S31" s="172"/>
      <c r="T31" s="172"/>
      <c r="U31" s="172"/>
      <c r="V31" s="172"/>
      <c r="W31" s="172"/>
      <c r="X31" s="172"/>
      <c r="Y31" s="172"/>
    </row>
    <row r="32" spans="1:25" ht="54.75" customHeight="1" x14ac:dyDescent="0.25">
      <c r="A32" s="172" t="s">
        <v>16</v>
      </c>
      <c r="B32" s="172"/>
      <c r="C32" s="172"/>
      <c r="D32" s="172"/>
      <c r="E32" s="172"/>
      <c r="F32" s="172"/>
      <c r="G32" s="172"/>
      <c r="H32" s="172"/>
      <c r="I32" s="172"/>
      <c r="J32" s="172"/>
      <c r="K32" s="172"/>
      <c r="O32" s="172" t="s">
        <v>16</v>
      </c>
      <c r="P32" s="172"/>
      <c r="Q32" s="172"/>
      <c r="R32" s="172"/>
      <c r="S32" s="172"/>
      <c r="T32" s="172"/>
      <c r="U32" s="172"/>
      <c r="V32" s="172"/>
      <c r="W32" s="172"/>
      <c r="X32" s="172"/>
      <c r="Y32" s="172"/>
    </row>
    <row r="33" spans="1:25" x14ac:dyDescent="0.25">
      <c r="A33" s="172" t="s">
        <v>257</v>
      </c>
      <c r="B33" s="172"/>
      <c r="C33" s="172"/>
      <c r="D33" s="172"/>
      <c r="E33" s="172"/>
      <c r="F33" s="172"/>
      <c r="G33" s="172"/>
      <c r="H33" s="172"/>
      <c r="I33" s="172"/>
      <c r="J33" s="172"/>
      <c r="K33" s="172"/>
      <c r="O33" s="172" t="s">
        <v>257</v>
      </c>
      <c r="P33" s="172"/>
      <c r="Q33" s="172"/>
      <c r="R33" s="172"/>
      <c r="S33" s="172"/>
      <c r="T33" s="172"/>
      <c r="U33" s="172"/>
      <c r="V33" s="172"/>
      <c r="W33" s="172"/>
      <c r="X33" s="172"/>
      <c r="Y33" s="172"/>
    </row>
    <row r="34" spans="1:25" x14ac:dyDescent="0.25">
      <c r="A34" s="172" t="s">
        <v>11</v>
      </c>
      <c r="B34" s="172"/>
      <c r="C34" s="172"/>
      <c r="D34" s="172"/>
      <c r="E34" s="172"/>
      <c r="F34" s="172"/>
      <c r="G34" s="172"/>
      <c r="H34" s="172"/>
      <c r="I34" s="172"/>
      <c r="J34" s="172"/>
      <c r="K34" s="172"/>
      <c r="O34" s="172" t="s">
        <v>11</v>
      </c>
      <c r="P34" s="172"/>
      <c r="Q34" s="172"/>
      <c r="R34" s="172"/>
      <c r="S34" s="172"/>
      <c r="T34" s="172"/>
      <c r="U34" s="172"/>
      <c r="V34" s="172"/>
      <c r="W34" s="172"/>
      <c r="X34" s="172"/>
      <c r="Y34" s="172"/>
    </row>
  </sheetData>
  <mergeCells count="12">
    <mergeCell ref="A31:K31"/>
    <mergeCell ref="A32:K32"/>
    <mergeCell ref="A33:K33"/>
    <mergeCell ref="A34:K34"/>
    <mergeCell ref="A3:K3"/>
    <mergeCell ref="A4:K4"/>
    <mergeCell ref="O34:Y34"/>
    <mergeCell ref="O3:Y3"/>
    <mergeCell ref="O4:Y4"/>
    <mergeCell ref="O31:Y31"/>
    <mergeCell ref="O32:Y32"/>
    <mergeCell ref="O33:Y33"/>
  </mergeCells>
  <hyperlinks>
    <hyperlink ref="A1" location="Indice!A1" display="Indice" xr:uid="{D4735C9B-38A0-4592-8E59-607ADA2C9910}"/>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0331B-1DD4-41CF-AA83-0EEBC15EE34A}">
  <dimension ref="A1:AA119"/>
  <sheetViews>
    <sheetView workbookViewId="0"/>
  </sheetViews>
  <sheetFormatPr baseColWidth="10" defaultRowHeight="15" x14ac:dyDescent="0.25"/>
  <cols>
    <col min="2" max="2" width="15.28515625" customWidth="1"/>
    <col min="3" max="3" width="20.140625" customWidth="1"/>
  </cols>
  <sheetData>
    <row r="1" spans="1:27" x14ac:dyDescent="0.25">
      <c r="A1" s="166" t="s">
        <v>278</v>
      </c>
    </row>
    <row r="3" spans="1:27" x14ac:dyDescent="0.25">
      <c r="A3" s="176" t="s">
        <v>423</v>
      </c>
      <c r="B3" s="176"/>
      <c r="C3" s="176"/>
      <c r="D3" s="176"/>
      <c r="E3" s="176"/>
      <c r="F3" s="176"/>
      <c r="G3" s="176"/>
      <c r="H3" s="176"/>
      <c r="I3" s="176"/>
      <c r="J3" s="176"/>
      <c r="K3" s="176"/>
      <c r="Q3" s="176" t="s">
        <v>423</v>
      </c>
      <c r="R3" s="176"/>
      <c r="S3" s="176"/>
      <c r="T3" s="176"/>
      <c r="U3" s="176"/>
      <c r="V3" s="176"/>
      <c r="W3" s="176"/>
      <c r="X3" s="176"/>
      <c r="Y3" s="176"/>
      <c r="Z3" s="176"/>
      <c r="AA3" s="176"/>
    </row>
    <row r="4" spans="1:27" x14ac:dyDescent="0.25">
      <c r="A4" s="177" t="s">
        <v>256</v>
      </c>
      <c r="B4" s="177"/>
      <c r="C4" s="177"/>
      <c r="D4" s="177"/>
      <c r="E4" s="177"/>
      <c r="F4" s="177"/>
      <c r="G4" s="177"/>
      <c r="H4" s="177"/>
      <c r="I4" s="177"/>
      <c r="J4" s="177"/>
      <c r="K4" s="177"/>
      <c r="Q4" s="177" t="s">
        <v>271</v>
      </c>
      <c r="R4" s="177"/>
      <c r="S4" s="177"/>
      <c r="T4" s="177"/>
      <c r="U4" s="177"/>
      <c r="V4" s="177"/>
      <c r="W4" s="177"/>
      <c r="X4" s="177"/>
      <c r="Y4" s="177"/>
      <c r="Z4" s="177"/>
      <c r="AA4" s="177"/>
    </row>
    <row r="5" spans="1:27" x14ac:dyDescent="0.25">
      <c r="A5" s="115"/>
      <c r="B5" s="115"/>
      <c r="C5" s="115"/>
      <c r="D5" s="115"/>
      <c r="E5" s="115"/>
      <c r="F5" s="115"/>
      <c r="G5" s="115"/>
      <c r="H5" s="115"/>
      <c r="I5" s="115"/>
      <c r="J5" s="115"/>
      <c r="K5" s="115"/>
      <c r="Q5" s="115"/>
      <c r="R5" s="115"/>
      <c r="S5" s="115"/>
      <c r="T5" s="115"/>
      <c r="U5" s="115"/>
      <c r="V5" s="115"/>
      <c r="W5" s="115"/>
      <c r="X5" s="115"/>
      <c r="Y5" s="115"/>
      <c r="Z5" s="115"/>
      <c r="AA5" s="115"/>
    </row>
    <row r="6" spans="1:27" x14ac:dyDescent="0.25">
      <c r="A6" s="115"/>
      <c r="B6" s="115"/>
      <c r="C6" s="115"/>
      <c r="D6" s="115"/>
      <c r="E6" s="115"/>
      <c r="F6" s="115"/>
      <c r="G6" s="115"/>
      <c r="H6" s="115"/>
      <c r="I6" s="115"/>
      <c r="J6" s="115"/>
      <c r="K6" s="115"/>
      <c r="Q6" s="115"/>
      <c r="R6" s="115"/>
      <c r="S6" s="115"/>
      <c r="T6" s="115"/>
      <c r="U6" s="115"/>
      <c r="V6" s="115"/>
      <c r="W6" s="115"/>
      <c r="X6" s="115"/>
      <c r="Y6" s="115"/>
      <c r="Z6" s="115"/>
      <c r="AA6" s="115"/>
    </row>
    <row r="7" spans="1:27" x14ac:dyDescent="0.25">
      <c r="A7" s="65"/>
      <c r="B7" s="53"/>
      <c r="C7" s="53"/>
      <c r="D7" s="53"/>
      <c r="E7" s="53">
        <v>2006</v>
      </c>
      <c r="F7" s="53">
        <v>2009</v>
      </c>
      <c r="G7" s="53">
        <v>2011</v>
      </c>
      <c r="H7" s="53">
        <v>2013</v>
      </c>
      <c r="I7" s="53">
        <v>2015</v>
      </c>
      <c r="J7" s="53">
        <v>2017</v>
      </c>
      <c r="K7" s="54">
        <v>2020</v>
      </c>
      <c r="Q7" s="65"/>
      <c r="R7" s="53"/>
      <c r="S7" s="53"/>
      <c r="T7" s="53"/>
      <c r="U7" s="53">
        <v>2006</v>
      </c>
      <c r="V7" s="53">
        <v>2009</v>
      </c>
      <c r="W7" s="53">
        <v>2011</v>
      </c>
      <c r="X7" s="53">
        <v>2013</v>
      </c>
      <c r="Y7" s="53">
        <v>2015</v>
      </c>
      <c r="Z7" s="53">
        <v>2017</v>
      </c>
      <c r="AA7" s="54">
        <v>2020</v>
      </c>
    </row>
    <row r="8" spans="1:27" x14ac:dyDescent="0.25">
      <c r="A8" s="30"/>
      <c r="K8" s="66"/>
      <c r="Q8" s="30"/>
      <c r="AA8" s="66"/>
    </row>
    <row r="9" spans="1:27" x14ac:dyDescent="0.25">
      <c r="B9" s="63" t="s">
        <v>19</v>
      </c>
      <c r="C9" s="63" t="s">
        <v>22</v>
      </c>
      <c r="D9" s="61" t="s">
        <v>6</v>
      </c>
      <c r="E9" s="44">
        <v>186879.26888083632</v>
      </c>
      <c r="F9" s="44">
        <v>315101.57203159394</v>
      </c>
      <c r="G9" s="44">
        <v>352347.16913976852</v>
      </c>
      <c r="H9" s="44">
        <v>378616.32425414928</v>
      </c>
      <c r="I9" s="44">
        <v>471901.88736962923</v>
      </c>
      <c r="J9" s="44">
        <v>500005.34674220963</v>
      </c>
      <c r="K9" s="40">
        <v>537174.79318254802</v>
      </c>
      <c r="Q9" s="30"/>
      <c r="R9" s="63" t="s">
        <v>19</v>
      </c>
      <c r="S9" s="63" t="s">
        <v>22</v>
      </c>
      <c r="T9" s="61" t="s">
        <v>6</v>
      </c>
      <c r="U9" s="44">
        <f>+'77'!E9*'71'!B$27</f>
        <v>297885.55459605309</v>
      </c>
      <c r="V9" s="44">
        <f>+'77'!F9*'71'!C$27</f>
        <v>439251.59141204198</v>
      </c>
      <c r="W9" s="44">
        <f>+'77'!G9*'71'!D$27</f>
        <v>460870.09723481722</v>
      </c>
      <c r="X9" s="44">
        <f>+'77'!H9*'71'!E$27</f>
        <v>473649.02164194069</v>
      </c>
      <c r="Y9" s="44">
        <f>+'77'!I9*'71'!F$27</f>
        <v>537496.24971400772</v>
      </c>
      <c r="Z9" s="44">
        <f>+'77'!J9*'71'!G$27</f>
        <v>543005.80656203965</v>
      </c>
      <c r="AA9" s="40">
        <f>+'77'!K9*'71'!H$27</f>
        <v>537174.79318254802</v>
      </c>
    </row>
    <row r="10" spans="1:27" x14ac:dyDescent="0.25">
      <c r="A10" s="19"/>
      <c r="B10" s="63"/>
      <c r="C10" s="63"/>
      <c r="D10" s="61" t="s">
        <v>41</v>
      </c>
      <c r="E10" s="44">
        <v>11983.359376658187</v>
      </c>
      <c r="F10" s="44">
        <v>29180.139369590568</v>
      </c>
      <c r="G10" s="44">
        <v>14637.139794360261</v>
      </c>
      <c r="H10" s="44">
        <v>14804.337927181965</v>
      </c>
      <c r="I10" s="44">
        <v>35291.308902721168</v>
      </c>
      <c r="J10" s="44">
        <v>23201.771769156156</v>
      </c>
      <c r="K10" s="40">
        <v>22467.832368991869</v>
      </c>
      <c r="Q10" s="19"/>
      <c r="R10" s="63"/>
      <c r="S10" s="63"/>
      <c r="T10" s="61" t="s">
        <v>41</v>
      </c>
      <c r="U10" s="44">
        <f>+'77'!E10*'71'!B$27</f>
        <v>19101.47484639315</v>
      </c>
      <c r="V10" s="44">
        <f>+'77'!F10*'71'!C$27</f>
        <v>40677.114281209258</v>
      </c>
      <c r="W10" s="44">
        <f>+'77'!G10*'71'!D$27</f>
        <v>19145.378851023223</v>
      </c>
      <c r="X10" s="44">
        <f>+'77'!H10*'71'!E$27</f>
        <v>18520.226746904638</v>
      </c>
      <c r="Y10" s="44">
        <f>+'77'!I10*'71'!F$27</f>
        <v>40196.800840199408</v>
      </c>
      <c r="Z10" s="44">
        <f>+'77'!J10*'71'!G$27</f>
        <v>25197.124141303586</v>
      </c>
      <c r="AA10" s="40">
        <f>+'77'!K10*'71'!H$27</f>
        <v>22467.832368991869</v>
      </c>
    </row>
    <row r="11" spans="1:27" x14ac:dyDescent="0.25">
      <c r="A11" s="19"/>
      <c r="B11" s="63"/>
      <c r="C11" s="63" t="s">
        <v>25</v>
      </c>
      <c r="D11" s="61" t="s">
        <v>6</v>
      </c>
      <c r="E11" s="44">
        <v>235272.6300790816</v>
      </c>
      <c r="F11" s="44">
        <v>308413.62713123125</v>
      </c>
      <c r="G11" s="44">
        <v>394932.94555955852</v>
      </c>
      <c r="H11" s="44">
        <v>564840.38792111748</v>
      </c>
      <c r="I11" s="44">
        <v>645218.97884591308</v>
      </c>
      <c r="J11" s="44">
        <v>527442.22334797599</v>
      </c>
      <c r="K11" s="40">
        <v>699693.9988083283</v>
      </c>
      <c r="Q11" s="19"/>
      <c r="R11" s="63"/>
      <c r="S11" s="63" t="s">
        <v>25</v>
      </c>
      <c r="T11" s="61" t="s">
        <v>6</v>
      </c>
      <c r="U11" s="44">
        <f>+'77'!E11*'71'!B$27</f>
        <v>375024.57234605605</v>
      </c>
      <c r="V11" s="44">
        <f>+'77'!F11*'71'!C$27</f>
        <v>429928.59622093639</v>
      </c>
      <c r="W11" s="44">
        <f>+'77'!G11*'71'!D$27</f>
        <v>516572.29279190255</v>
      </c>
      <c r="X11" s="44">
        <f>+'77'!H11*'71'!E$27</f>
        <v>706615.32528931787</v>
      </c>
      <c r="Y11" s="44">
        <f>+'77'!I11*'71'!F$27</f>
        <v>734904.41690549499</v>
      </c>
      <c r="Z11" s="44">
        <f>+'77'!J11*'71'!G$27</f>
        <v>572802.25455590198</v>
      </c>
      <c r="AA11" s="40">
        <f>+'77'!K11*'71'!H$27</f>
        <v>699693.9988083283</v>
      </c>
    </row>
    <row r="12" spans="1:27" x14ac:dyDescent="0.25">
      <c r="A12" s="19"/>
      <c r="B12" s="63"/>
      <c r="C12" s="64"/>
      <c r="D12" s="61" t="s">
        <v>41</v>
      </c>
      <c r="E12" s="44">
        <v>10703.74062043816</v>
      </c>
      <c r="F12" s="44">
        <v>38659.322184603603</v>
      </c>
      <c r="G12" s="44">
        <v>13664.514892672469</v>
      </c>
      <c r="H12" s="44">
        <v>28905.73822518843</v>
      </c>
      <c r="I12" s="44">
        <v>69404.763502426969</v>
      </c>
      <c r="J12" s="44">
        <v>20215.47672533006</v>
      </c>
      <c r="K12" s="40">
        <v>39409.253286385203</v>
      </c>
      <c r="Q12" s="19"/>
      <c r="R12" s="63"/>
      <c r="S12" s="64"/>
      <c r="T12" s="61" t="s">
        <v>41</v>
      </c>
      <c r="U12" s="44">
        <f>+'77'!E12*'71'!B$27</f>
        <v>17061.762548978426</v>
      </c>
      <c r="V12" s="44">
        <f>+'77'!F12*'71'!C$27</f>
        <v>53891.09512533743</v>
      </c>
      <c r="W12" s="44">
        <f>+'77'!G12*'71'!D$27</f>
        <v>17873.185479615589</v>
      </c>
      <c r="X12" s="44">
        <f>+'77'!H12*'71'!E$27</f>
        <v>36161.078519710725</v>
      </c>
      <c r="Y12" s="44">
        <f>+'77'!I12*'71'!F$27</f>
        <v>79052.025629264317</v>
      </c>
      <c r="Z12" s="44">
        <f>+'77'!J12*'71'!G$27</f>
        <v>21954.007723708448</v>
      </c>
      <c r="AA12" s="40">
        <f>+'77'!K12*'71'!H$27</f>
        <v>39409.253286385203</v>
      </c>
    </row>
    <row r="13" spans="1:27" x14ac:dyDescent="0.25">
      <c r="A13" s="19"/>
      <c r="C13" s="63" t="s">
        <v>26</v>
      </c>
      <c r="D13" s="61" t="s">
        <v>6</v>
      </c>
      <c r="E13" s="44">
        <v>323256.69076729141</v>
      </c>
      <c r="F13" s="44">
        <v>413902.72275349352</v>
      </c>
      <c r="G13" s="44">
        <v>509644.29474538419</v>
      </c>
      <c r="H13" s="44">
        <v>604618.56568324426</v>
      </c>
      <c r="I13" s="44">
        <v>685968.39236592699</v>
      </c>
      <c r="J13" s="44">
        <v>732636.34320977668</v>
      </c>
      <c r="K13" s="40">
        <v>831250.14607215172</v>
      </c>
      <c r="Q13" s="19"/>
      <c r="S13" s="63" t="s">
        <v>26</v>
      </c>
      <c r="T13" s="61" t="s">
        <v>6</v>
      </c>
      <c r="U13" s="44">
        <f>+'77'!E13*'71'!B$27</f>
        <v>515271.16508306249</v>
      </c>
      <c r="V13" s="44">
        <f>+'77'!F13*'71'!C$27</f>
        <v>576980.39551836997</v>
      </c>
      <c r="W13" s="44">
        <f>+'77'!G13*'71'!D$27</f>
        <v>666614.73752696253</v>
      </c>
      <c r="X13" s="44">
        <f>+'77'!H13*'71'!E$27</f>
        <v>756377.82566973846</v>
      </c>
      <c r="Y13" s="44">
        <f>+'77'!I13*'71'!F$27</f>
        <v>781317.99890479085</v>
      </c>
      <c r="Z13" s="44">
        <f>+'77'!J13*'71'!G$27</f>
        <v>795643.06872581749</v>
      </c>
      <c r="AA13" s="40">
        <f>+'77'!K13*'71'!H$27</f>
        <v>831250.14607215172</v>
      </c>
    </row>
    <row r="14" spans="1:27" x14ac:dyDescent="0.25">
      <c r="A14" s="19"/>
      <c r="B14" s="63"/>
      <c r="C14" s="64"/>
      <c r="D14" s="61" t="s">
        <v>41</v>
      </c>
      <c r="E14" s="44">
        <v>19329.567133677847</v>
      </c>
      <c r="F14" s="44">
        <v>42742.843478246272</v>
      </c>
      <c r="G14" s="44">
        <v>21908.823908258462</v>
      </c>
      <c r="H14" s="44">
        <v>39372.413422174694</v>
      </c>
      <c r="I14" s="44">
        <v>35584.306753622215</v>
      </c>
      <c r="J14" s="44">
        <v>48323.92401627604</v>
      </c>
      <c r="K14" s="40">
        <v>41701.915306734736</v>
      </c>
      <c r="Q14" s="19"/>
      <c r="R14" s="63"/>
      <c r="S14" s="64"/>
      <c r="T14" s="61" t="s">
        <v>41</v>
      </c>
      <c r="U14" s="44">
        <f>+'77'!E14*'71'!B$27</f>
        <v>30811.330011082486</v>
      </c>
      <c r="V14" s="44">
        <f>+'77'!F14*'71'!C$27</f>
        <v>59583.523808675309</v>
      </c>
      <c r="W14" s="44">
        <f>+'77'!G14*'71'!D$27</f>
        <v>28656.74167200207</v>
      </c>
      <c r="X14" s="44">
        <f>+'77'!H14*'71'!E$27</f>
        <v>49254.889191140537</v>
      </c>
      <c r="Y14" s="44">
        <f>+'77'!I14*'71'!F$27</f>
        <v>40530.525392375705</v>
      </c>
      <c r="Z14" s="44">
        <f>+'77'!J14*'71'!G$27</f>
        <v>52479.781481675782</v>
      </c>
      <c r="AA14" s="40">
        <f>+'77'!K14*'71'!H$27</f>
        <v>41701.915306734736</v>
      </c>
    </row>
    <row r="15" spans="1:27" x14ac:dyDescent="0.25">
      <c r="A15" s="19"/>
      <c r="B15" s="63"/>
      <c r="C15" s="63" t="s">
        <v>27</v>
      </c>
      <c r="D15" s="61" t="s">
        <v>6</v>
      </c>
      <c r="E15" s="44">
        <v>303121.10402853281</v>
      </c>
      <c r="F15" s="44">
        <v>331414.73318273498</v>
      </c>
      <c r="G15" s="44">
        <v>395552.37006288575</v>
      </c>
      <c r="H15" s="44">
        <v>494015.50369120744</v>
      </c>
      <c r="I15" s="44">
        <v>550002.29586136655</v>
      </c>
      <c r="J15" s="44">
        <v>593337.85328471567</v>
      </c>
      <c r="K15" s="40">
        <v>675633.3067462747</v>
      </c>
      <c r="Q15" s="19"/>
      <c r="R15" s="63"/>
      <c r="S15" s="63" t="s">
        <v>27</v>
      </c>
      <c r="T15" s="61" t="s">
        <v>6</v>
      </c>
      <c r="U15" s="44">
        <f>+'77'!E15*'71'!B$27</f>
        <v>483175.03982148127</v>
      </c>
      <c r="V15" s="44">
        <f>+'77'!F15*'71'!C$27</f>
        <v>461992.1380567326</v>
      </c>
      <c r="W15" s="44">
        <f>+'77'!G15*'71'!D$27</f>
        <v>517382.50004225457</v>
      </c>
      <c r="X15" s="44">
        <f>+'77'!H15*'71'!E$27</f>
        <v>618013.39511770045</v>
      </c>
      <c r="Y15" s="44">
        <f>+'77'!I15*'71'!F$27</f>
        <v>626452.61498609651</v>
      </c>
      <c r="Z15" s="44">
        <f>+'77'!J15*'71'!G$27</f>
        <v>644364.90866720129</v>
      </c>
      <c r="AA15" s="40">
        <f>+'77'!K15*'71'!H$27</f>
        <v>675633.3067462747</v>
      </c>
    </row>
    <row r="16" spans="1:27" x14ac:dyDescent="0.25">
      <c r="A16" s="19"/>
      <c r="B16" s="63"/>
      <c r="C16" s="64"/>
      <c r="D16" s="61" t="s">
        <v>41</v>
      </c>
      <c r="E16" s="44">
        <v>26608.586267069506</v>
      </c>
      <c r="F16" s="44">
        <v>21239.020562449885</v>
      </c>
      <c r="G16" s="44">
        <v>11477.996335523707</v>
      </c>
      <c r="H16" s="44">
        <v>23462.360066928519</v>
      </c>
      <c r="I16" s="44">
        <v>15603.033792600441</v>
      </c>
      <c r="J16" s="44">
        <v>32593.219087669208</v>
      </c>
      <c r="K16" s="40">
        <v>33113.521538229012</v>
      </c>
      <c r="Q16" s="19"/>
      <c r="R16" s="63"/>
      <c r="S16" s="64"/>
      <c r="T16" s="61" t="s">
        <v>41</v>
      </c>
      <c r="U16" s="44">
        <f>+'77'!E16*'71'!B$27</f>
        <v>42414.086509708788</v>
      </c>
      <c r="V16" s="44">
        <f>+'77'!F16*'71'!C$27</f>
        <v>29607.194664055143</v>
      </c>
      <c r="W16" s="44">
        <f>+'77'!G16*'71'!D$27</f>
        <v>15013.219206865009</v>
      </c>
      <c r="X16" s="44">
        <f>+'77'!H16*'71'!E$27</f>
        <v>29351.412443727575</v>
      </c>
      <c r="Y16" s="44">
        <f>+'77'!I16*'71'!F$27</f>
        <v>17771.855489771904</v>
      </c>
      <c r="Z16" s="44">
        <f>+'77'!J16*'71'!G$27</f>
        <v>35396.235929208764</v>
      </c>
      <c r="AA16" s="40">
        <f>+'77'!K16*'71'!H$27</f>
        <v>33113.521538229012</v>
      </c>
    </row>
    <row r="17" spans="1:27" x14ac:dyDescent="0.25">
      <c r="A17" s="19"/>
      <c r="C17" s="63" t="s">
        <v>28</v>
      </c>
      <c r="D17" s="61" t="s">
        <v>6</v>
      </c>
      <c r="E17" s="44">
        <v>216913.27728869888</v>
      </c>
      <c r="F17" s="44">
        <v>272130.42836924625</v>
      </c>
      <c r="G17" s="44">
        <v>313762.81529520074</v>
      </c>
      <c r="H17" s="44">
        <v>406649.56828629418</v>
      </c>
      <c r="I17" s="44">
        <v>444158.37708787428</v>
      </c>
      <c r="J17" s="44">
        <v>465350.49212649738</v>
      </c>
      <c r="K17" s="40">
        <v>551085.77200207231</v>
      </c>
      <c r="Q17" s="19"/>
      <c r="S17" s="63" t="s">
        <v>28</v>
      </c>
      <c r="T17" s="61" t="s">
        <v>6</v>
      </c>
      <c r="U17" s="44">
        <f>+'77'!E17*'71'!B$27</f>
        <v>345759.76399818598</v>
      </c>
      <c r="V17" s="44">
        <f>+'77'!F17*'71'!C$27</f>
        <v>379349.81714672933</v>
      </c>
      <c r="W17" s="44">
        <f>+'77'!G17*'71'!D$27</f>
        <v>410401.76240612258</v>
      </c>
      <c r="X17" s="44">
        <f>+'77'!H17*'71'!E$27</f>
        <v>508718.60992615396</v>
      </c>
      <c r="Y17" s="44">
        <f>+'77'!I17*'71'!F$27</f>
        <v>505896.39150308882</v>
      </c>
      <c r="Z17" s="44">
        <f>+'77'!J17*'71'!G$27</f>
        <v>505370.6344493762</v>
      </c>
      <c r="AA17" s="40">
        <f>+'77'!K17*'71'!H$27</f>
        <v>551085.77200207231</v>
      </c>
    </row>
    <row r="18" spans="1:27" x14ac:dyDescent="0.25">
      <c r="A18" s="19"/>
      <c r="B18" s="63"/>
      <c r="C18" s="63"/>
      <c r="D18" s="61" t="s">
        <v>41</v>
      </c>
      <c r="E18" s="44">
        <v>21931.729096566894</v>
      </c>
      <c r="F18" s="44">
        <v>15556.008039311864</v>
      </c>
      <c r="G18" s="44">
        <v>13178.615520439647</v>
      </c>
      <c r="H18" s="44">
        <v>17748.39864486612</v>
      </c>
      <c r="I18" s="44">
        <v>13242.984750208758</v>
      </c>
      <c r="J18" s="44">
        <v>37481.112638144958</v>
      </c>
      <c r="K18" s="40">
        <v>25565.209970805503</v>
      </c>
      <c r="Q18" s="19"/>
      <c r="R18" s="63"/>
      <c r="S18" s="63"/>
      <c r="T18" s="61" t="s">
        <v>41</v>
      </c>
      <c r="U18" s="44">
        <f>+'77'!E18*'71'!B$27</f>
        <v>34959.176179927628</v>
      </c>
      <c r="V18" s="44">
        <f>+'77'!F18*'71'!C$27</f>
        <v>21685.075206800742</v>
      </c>
      <c r="W18" s="44">
        <f>+'77'!G18*'71'!D$27</f>
        <v>17237.629100735059</v>
      </c>
      <c r="X18" s="44">
        <f>+'77'!H18*'71'!E$27</f>
        <v>22203.246704727513</v>
      </c>
      <c r="Y18" s="44">
        <f>+'77'!I18*'71'!F$27</f>
        <v>15083.759630487775</v>
      </c>
      <c r="Z18" s="44">
        <f>+'77'!J18*'71'!G$27</f>
        <v>40704.488325025428</v>
      </c>
      <c r="AA18" s="40">
        <f>+'77'!K18*'71'!H$27</f>
        <v>25565.209970805503</v>
      </c>
    </row>
    <row r="19" spans="1:27" x14ac:dyDescent="0.25">
      <c r="A19" s="19"/>
      <c r="B19" s="63"/>
      <c r="C19" s="63" t="s">
        <v>29</v>
      </c>
      <c r="D19" s="61" t="s">
        <v>6</v>
      </c>
      <c r="E19" s="44">
        <v>236907.87099384051</v>
      </c>
      <c r="F19" s="44">
        <v>293209.33659279096</v>
      </c>
      <c r="G19" s="44">
        <v>332211.96075100807</v>
      </c>
      <c r="H19" s="44">
        <v>455074.69989501836</v>
      </c>
      <c r="I19" s="44">
        <v>477052.49875129136</v>
      </c>
      <c r="J19" s="44">
        <v>530121.13325105503</v>
      </c>
      <c r="K19" s="40">
        <v>617097.65758441098</v>
      </c>
      <c r="Q19" s="19"/>
      <c r="R19" s="63"/>
      <c r="S19" s="63" t="s">
        <v>29</v>
      </c>
      <c r="T19" s="61" t="s">
        <v>6</v>
      </c>
      <c r="U19" s="44">
        <f>+'77'!E19*'71'!B$27</f>
        <v>377631.14636418171</v>
      </c>
      <c r="V19" s="44">
        <f>+'77'!F19*'71'!C$27</f>
        <v>408733.81521035061</v>
      </c>
      <c r="W19" s="44">
        <f>+'77'!G19*'71'!D$27</f>
        <v>434533.24466231855</v>
      </c>
      <c r="X19" s="44">
        <f>+'77'!H19*'71'!E$27</f>
        <v>569298.44956866791</v>
      </c>
      <c r="Y19" s="44">
        <f>+'77'!I19*'71'!F$27</f>
        <v>543362.79607772082</v>
      </c>
      <c r="Z19" s="44">
        <f>+'77'!J19*'71'!G$27</f>
        <v>575711.55071064585</v>
      </c>
      <c r="AA19" s="40">
        <f>+'77'!K19*'71'!H$27</f>
        <v>617097.65758441098</v>
      </c>
    </row>
    <row r="20" spans="1:27" x14ac:dyDescent="0.25">
      <c r="A20" s="19"/>
      <c r="B20" s="63"/>
      <c r="C20" s="64"/>
      <c r="D20" s="61" t="s">
        <v>41</v>
      </c>
      <c r="E20" s="44">
        <v>9343.5007463039728</v>
      </c>
      <c r="F20" s="44">
        <v>17472.949078844606</v>
      </c>
      <c r="G20" s="44">
        <v>12134.366983652402</v>
      </c>
      <c r="H20" s="44">
        <v>24040.124730098432</v>
      </c>
      <c r="I20" s="44">
        <v>13823.09612874507</v>
      </c>
      <c r="J20" s="44">
        <v>16604.268442634344</v>
      </c>
      <c r="K20" s="40">
        <v>20028.120776139069</v>
      </c>
      <c r="Q20" s="19"/>
      <c r="R20" s="63"/>
      <c r="S20" s="64"/>
      <c r="T20" s="61" t="s">
        <v>41</v>
      </c>
      <c r="U20" s="44">
        <f>+'77'!E20*'71'!B$27</f>
        <v>14893.540189608531</v>
      </c>
      <c r="V20" s="44">
        <f>+'77'!F20*'71'!C$27</f>
        <v>24357.291015909381</v>
      </c>
      <c r="W20" s="44">
        <f>+'77'!G20*'71'!D$27</f>
        <v>15871.752014617343</v>
      </c>
      <c r="X20" s="44">
        <f>+'77'!H20*'71'!E$27</f>
        <v>30074.196037353136</v>
      </c>
      <c r="Y20" s="44">
        <f>+'77'!I20*'71'!F$27</f>
        <v>15744.506490640635</v>
      </c>
      <c r="Z20" s="44">
        <f>+'77'!J20*'71'!G$27</f>
        <v>18032.235528700898</v>
      </c>
      <c r="AA20" s="40">
        <f>+'77'!K20*'71'!H$27</f>
        <v>20028.120776139069</v>
      </c>
    </row>
    <row r="21" spans="1:27" x14ac:dyDescent="0.25">
      <c r="A21" s="19"/>
      <c r="C21" s="63" t="s">
        <v>30</v>
      </c>
      <c r="D21" s="61" t="s">
        <v>6</v>
      </c>
      <c r="E21" s="44">
        <v>353715.92130738398</v>
      </c>
      <c r="F21" s="44">
        <v>448503.55509597901</v>
      </c>
      <c r="G21" s="44">
        <v>460262.35048851807</v>
      </c>
      <c r="H21" s="44">
        <v>558227.75442846061</v>
      </c>
      <c r="I21" s="44">
        <v>614871.49615307734</v>
      </c>
      <c r="J21" s="44">
        <v>682139.4712686569</v>
      </c>
      <c r="K21" s="40">
        <v>825798.58976947761</v>
      </c>
      <c r="Q21" s="19"/>
      <c r="S21" s="63" t="s">
        <v>30</v>
      </c>
      <c r="T21" s="61" t="s">
        <v>6</v>
      </c>
      <c r="U21" s="44">
        <f>+'77'!E21*'71'!B$27</f>
        <v>563823.17856397002</v>
      </c>
      <c r="V21" s="44">
        <f>+'77'!F21*'71'!C$27</f>
        <v>625213.95580379479</v>
      </c>
      <c r="W21" s="44">
        <f>+'77'!G21*'71'!D$27</f>
        <v>602023.15443898167</v>
      </c>
      <c r="X21" s="44">
        <f>+'77'!H21*'71'!E$27</f>
        <v>698342.92079000419</v>
      </c>
      <c r="Y21" s="44">
        <f>+'77'!I21*'71'!F$27</f>
        <v>700338.63411835511</v>
      </c>
      <c r="Z21" s="44">
        <f>+'77'!J21*'71'!G$27</f>
        <v>740803.46579776146</v>
      </c>
      <c r="AA21" s="40">
        <f>+'77'!K21*'71'!H$27</f>
        <v>825798.58976947761</v>
      </c>
    </row>
    <row r="22" spans="1:27" x14ac:dyDescent="0.25">
      <c r="A22" s="19"/>
      <c r="B22" s="63"/>
      <c r="C22" s="64"/>
      <c r="D22" s="61" t="s">
        <v>41</v>
      </c>
      <c r="E22" s="44">
        <v>11808.967953062935</v>
      </c>
      <c r="F22" s="44">
        <v>16637.639269241085</v>
      </c>
      <c r="G22" s="44">
        <v>21348.81228030768</v>
      </c>
      <c r="H22" s="44">
        <v>18480.29634838982</v>
      </c>
      <c r="I22" s="44">
        <v>17563.00364443897</v>
      </c>
      <c r="J22" s="44">
        <v>19682.804676883632</v>
      </c>
      <c r="K22" s="40">
        <v>19498.201745637107</v>
      </c>
      <c r="Q22" s="19"/>
      <c r="R22" s="63"/>
      <c r="S22" s="64"/>
      <c r="T22" s="61" t="s">
        <v>41</v>
      </c>
      <c r="U22" s="44">
        <f>+'77'!E22*'71'!B$27</f>
        <v>18823.494917182317</v>
      </c>
      <c r="V22" s="44">
        <f>+'77'!F22*'71'!C$27</f>
        <v>23192.869141322073</v>
      </c>
      <c r="W22" s="44">
        <f>+'77'!G22*'71'!D$27</f>
        <v>27924.246462642448</v>
      </c>
      <c r="X22" s="44">
        <f>+'77'!H22*'71'!E$27</f>
        <v>23118.850731835664</v>
      </c>
      <c r="Y22" s="44">
        <f>+'77'!I22*'71'!F$27</f>
        <v>20004.261151015988</v>
      </c>
      <c r="Z22" s="44">
        <f>+'77'!J22*'71'!G$27</f>
        <v>21375.525879095625</v>
      </c>
      <c r="AA22" s="40">
        <f>+'77'!K22*'71'!H$27</f>
        <v>19498.201745637107</v>
      </c>
    </row>
    <row r="23" spans="1:27" x14ac:dyDescent="0.25">
      <c r="A23" s="19"/>
      <c r="B23" s="63"/>
      <c r="C23" s="63" t="s">
        <v>42</v>
      </c>
      <c r="D23" s="61" t="s">
        <v>6</v>
      </c>
      <c r="E23" s="44">
        <v>226945.7440208029</v>
      </c>
      <c r="F23" s="44">
        <v>281526.69875516358</v>
      </c>
      <c r="G23" s="44">
        <v>309296.69904152467</v>
      </c>
      <c r="H23" s="44">
        <v>359696.85256885848</v>
      </c>
      <c r="I23" s="44">
        <v>413623.58861311659</v>
      </c>
      <c r="J23" s="44">
        <v>442601.99035448255</v>
      </c>
      <c r="K23" s="40">
        <v>554712.49767192162</v>
      </c>
      <c r="Q23" s="19"/>
      <c r="R23" s="63"/>
      <c r="S23" s="63" t="s">
        <v>42</v>
      </c>
      <c r="T23" s="61" t="s">
        <v>6</v>
      </c>
      <c r="U23" s="44">
        <f>+'77'!E23*'71'!B$27</f>
        <v>361751.51596915978</v>
      </c>
      <c r="V23" s="44">
        <f>+'77'!F23*'71'!C$27</f>
        <v>392448.2180646981</v>
      </c>
      <c r="W23" s="44">
        <f>+'77'!G23*'71'!D$27</f>
        <v>404560.08234631427</v>
      </c>
      <c r="X23" s="44">
        <f>+'77'!H23*'71'!E$27</f>
        <v>449980.76256364194</v>
      </c>
      <c r="Y23" s="44">
        <f>+'77'!I23*'71'!F$27</f>
        <v>471117.26743033982</v>
      </c>
      <c r="Z23" s="44">
        <f>+'77'!J23*'71'!G$27</f>
        <v>480665.76152496808</v>
      </c>
      <c r="AA23" s="40">
        <f>+'77'!K23*'71'!H$27</f>
        <v>554712.49767192162</v>
      </c>
    </row>
    <row r="24" spans="1:27" x14ac:dyDescent="0.25">
      <c r="A24" s="19"/>
      <c r="B24" s="63"/>
      <c r="C24" s="64"/>
      <c r="D24" s="61" t="s">
        <v>41</v>
      </c>
      <c r="E24" s="44">
        <v>10511.246977191449</v>
      </c>
      <c r="F24" s="44">
        <v>26325.322452787012</v>
      </c>
      <c r="G24" s="44">
        <v>15051.740625843984</v>
      </c>
      <c r="H24" s="44">
        <v>17637.889468160032</v>
      </c>
      <c r="I24" s="44">
        <v>15334.743445780226</v>
      </c>
      <c r="J24" s="44">
        <v>12205.53360144396</v>
      </c>
      <c r="K24" s="40">
        <v>32992.323249321656</v>
      </c>
      <c r="Q24" s="19"/>
      <c r="R24" s="63"/>
      <c r="S24" s="64"/>
      <c r="T24" s="61" t="s">
        <v>41</v>
      </c>
      <c r="U24" s="44">
        <f>+'77'!E24*'71'!B$27</f>
        <v>16754.92768164317</v>
      </c>
      <c r="V24" s="44">
        <f>+'77'!F24*'71'!C$27</f>
        <v>36697.499499185098</v>
      </c>
      <c r="W24" s="44">
        <f>+'77'!G24*'71'!D$27</f>
        <v>19687.676738603932</v>
      </c>
      <c r="X24" s="44">
        <f>+'77'!H24*'71'!E$27</f>
        <v>22064.9997246682</v>
      </c>
      <c r="Y24" s="44">
        <f>+'77'!I24*'71'!F$27</f>
        <v>17466.27278474368</v>
      </c>
      <c r="Z24" s="44">
        <f>+'77'!J24*'71'!G$27</f>
        <v>13255.209491168142</v>
      </c>
      <c r="AA24" s="40">
        <f>+'77'!K24*'71'!H$27</f>
        <v>32992.323249321656</v>
      </c>
    </row>
    <row r="25" spans="1:27" x14ac:dyDescent="0.25">
      <c r="A25" s="19"/>
      <c r="C25" s="63" t="s">
        <v>32</v>
      </c>
      <c r="D25" s="61" t="s">
        <v>6</v>
      </c>
      <c r="E25" s="44">
        <v>189636.34065957938</v>
      </c>
      <c r="F25" s="44">
        <v>252426.98430012222</v>
      </c>
      <c r="G25" s="44">
        <v>252151.51849907401</v>
      </c>
      <c r="H25" s="44">
        <v>326044.50912938936</v>
      </c>
      <c r="I25" s="44">
        <v>370972.37350948842</v>
      </c>
      <c r="J25" s="44">
        <v>420808.24901363411</v>
      </c>
      <c r="K25" s="40">
        <v>540002.15336113935</v>
      </c>
      <c r="Q25" s="19"/>
      <c r="S25" s="63" t="s">
        <v>32</v>
      </c>
      <c r="T25" s="61" t="s">
        <v>6</v>
      </c>
      <c r="U25" s="44">
        <f>+'77'!E25*'71'!B$27</f>
        <v>302280.32701136952</v>
      </c>
      <c r="V25" s="44">
        <f>+'77'!F25*'71'!C$27</f>
        <v>351883.21611437039</v>
      </c>
      <c r="W25" s="44">
        <f>+'77'!G25*'71'!D$27</f>
        <v>329814.1861967888</v>
      </c>
      <c r="X25" s="44">
        <f>+'77'!H25*'71'!E$27</f>
        <v>407881.68092086609</v>
      </c>
      <c r="Y25" s="44">
        <f>+'77'!I25*'71'!F$27</f>
        <v>422537.53342730732</v>
      </c>
      <c r="Z25" s="44">
        <f>+'77'!J25*'71'!G$27</f>
        <v>456997.75842880667</v>
      </c>
      <c r="AA25" s="40">
        <f>+'77'!K25*'71'!H$27</f>
        <v>540002.15336113935</v>
      </c>
    </row>
    <row r="26" spans="1:27" x14ac:dyDescent="0.25">
      <c r="A26" s="19"/>
      <c r="B26" s="63"/>
      <c r="C26" s="63"/>
      <c r="D26" s="61" t="s">
        <v>41</v>
      </c>
      <c r="E26" s="44">
        <v>8449.2364331970057</v>
      </c>
      <c r="F26" s="44">
        <v>17054.048017363675</v>
      </c>
      <c r="G26" s="44">
        <v>9264.7938737276854</v>
      </c>
      <c r="H26" s="44">
        <v>20247.809212758097</v>
      </c>
      <c r="I26" s="44">
        <v>17762.708672503966</v>
      </c>
      <c r="J26" s="44">
        <v>15057.473166399657</v>
      </c>
      <c r="K26" s="40">
        <v>45854.908465143868</v>
      </c>
      <c r="Q26" s="19"/>
      <c r="R26" s="63"/>
      <c r="S26" s="63"/>
      <c r="T26" s="61" t="s">
        <v>41</v>
      </c>
      <c r="U26" s="44">
        <f>+'77'!E26*'71'!B$27</f>
        <v>13468.082874516025</v>
      </c>
      <c r="V26" s="44">
        <f>+'77'!F26*'71'!C$27</f>
        <v>23773.342936204965</v>
      </c>
      <c r="W26" s="44">
        <f>+'77'!G26*'71'!D$27</f>
        <v>12118.350386835813</v>
      </c>
      <c r="X26" s="44">
        <f>+'77'!H26*'71'!E$27</f>
        <v>25330.009325160376</v>
      </c>
      <c r="Y26" s="44">
        <f>+'77'!I26*'71'!F$27</f>
        <v>20231.725177982018</v>
      </c>
      <c r="Z26" s="44">
        <f>+'77'!J26*'71'!G$27</f>
        <v>16352.415858710028</v>
      </c>
      <c r="AA26" s="40">
        <f>+'77'!K26*'71'!H$27</f>
        <v>45854.908465143868</v>
      </c>
    </row>
    <row r="27" spans="1:27" x14ac:dyDescent="0.25">
      <c r="A27" s="19"/>
      <c r="B27" s="63"/>
      <c r="C27" s="63" t="s">
        <v>33</v>
      </c>
      <c r="D27" s="61" t="s">
        <v>6</v>
      </c>
      <c r="E27" s="84" t="s">
        <v>34</v>
      </c>
      <c r="F27" s="84" t="s">
        <v>34</v>
      </c>
      <c r="G27" s="84" t="s">
        <v>34</v>
      </c>
      <c r="H27" s="84" t="s">
        <v>34</v>
      </c>
      <c r="I27" s="84" t="s">
        <v>34</v>
      </c>
      <c r="J27" s="44">
        <v>370356.49142026174</v>
      </c>
      <c r="K27" s="40">
        <v>461420.49685780739</v>
      </c>
      <c r="Q27" s="19"/>
      <c r="R27" s="63"/>
      <c r="S27" s="63" t="s">
        <v>33</v>
      </c>
      <c r="T27" s="61" t="s">
        <v>6</v>
      </c>
      <c r="U27" s="84" t="s">
        <v>34</v>
      </c>
      <c r="V27" s="84" t="s">
        <v>34</v>
      </c>
      <c r="W27" s="84" t="s">
        <v>34</v>
      </c>
      <c r="X27" s="84" t="s">
        <v>34</v>
      </c>
      <c r="Y27" s="84" t="s">
        <v>34</v>
      </c>
      <c r="Z27" s="44">
        <f>+'77'!J27*'71'!G$27</f>
        <v>402207.1496824043</v>
      </c>
      <c r="AA27" s="40">
        <f>+'77'!K27*'71'!H$27</f>
        <v>461420.49685780739</v>
      </c>
    </row>
    <row r="28" spans="1:27" x14ac:dyDescent="0.25">
      <c r="A28" s="19"/>
      <c r="B28" s="63"/>
      <c r="C28" s="64"/>
      <c r="D28" s="61" t="s">
        <v>41</v>
      </c>
      <c r="E28" s="85"/>
      <c r="F28" s="85"/>
      <c r="G28" s="85"/>
      <c r="H28" s="85"/>
      <c r="I28" s="85"/>
      <c r="J28" s="44">
        <v>16112.165135116644</v>
      </c>
      <c r="K28" s="40">
        <v>23086.923034195501</v>
      </c>
      <c r="Q28" s="19"/>
      <c r="R28" s="63"/>
      <c r="S28" s="64"/>
      <c r="T28" s="61" t="s">
        <v>41</v>
      </c>
      <c r="U28" s="44"/>
      <c r="V28" s="44"/>
      <c r="W28" s="44"/>
      <c r="X28" s="44"/>
      <c r="Y28" s="44"/>
      <c r="Z28" s="44">
        <f>+'77'!J28*'71'!G$27</f>
        <v>17497.811336736675</v>
      </c>
      <c r="AA28" s="40">
        <f>+'77'!K28*'71'!H$27</f>
        <v>23086.923034195501</v>
      </c>
    </row>
    <row r="29" spans="1:27" x14ac:dyDescent="0.25">
      <c r="A29" s="19"/>
      <c r="C29" s="63" t="s">
        <v>35</v>
      </c>
      <c r="D29" s="61" t="s">
        <v>6</v>
      </c>
      <c r="E29" s="44">
        <v>226963.5751224407</v>
      </c>
      <c r="F29" s="44">
        <v>265463.68611459236</v>
      </c>
      <c r="G29" s="44">
        <v>323651.63715413952</v>
      </c>
      <c r="H29" s="44">
        <v>357571.14513809606</v>
      </c>
      <c r="I29" s="44">
        <v>427051.67546967359</v>
      </c>
      <c r="J29" s="44">
        <v>488886.42151552183</v>
      </c>
      <c r="K29" s="40">
        <v>593908.34888066188</v>
      </c>
      <c r="Q29" s="19"/>
      <c r="S29" s="63" t="s">
        <v>35</v>
      </c>
      <c r="T29" s="61" t="s">
        <v>6</v>
      </c>
      <c r="U29" s="44">
        <f>+'77'!E29*'71'!B$27</f>
        <v>361779.93874517042</v>
      </c>
      <c r="V29" s="44">
        <f>+'77'!F29*'71'!C$27</f>
        <v>370056.37844374176</v>
      </c>
      <c r="W29" s="44">
        <f>+'77'!G29*'71'!D$27</f>
        <v>423336.34139761451</v>
      </c>
      <c r="X29" s="44">
        <f>+'77'!H29*'71'!E$27</f>
        <v>447321.50256775814</v>
      </c>
      <c r="Y29" s="44">
        <f>+'77'!I29*'71'!F$27</f>
        <v>486411.85835995822</v>
      </c>
      <c r="Z29" s="44">
        <f>+'77'!J29*'71'!G$27</f>
        <v>530930.65376585675</v>
      </c>
      <c r="AA29" s="40">
        <f>+'77'!K29*'71'!H$27</f>
        <v>593908.34888066188</v>
      </c>
    </row>
    <row r="30" spans="1:27" x14ac:dyDescent="0.25">
      <c r="A30" s="19"/>
      <c r="B30" s="63"/>
      <c r="C30" s="64"/>
      <c r="D30" s="61" t="s">
        <v>41</v>
      </c>
      <c r="E30" s="44">
        <v>9277.7837574536952</v>
      </c>
      <c r="F30" s="44">
        <v>9924.3413194122695</v>
      </c>
      <c r="G30" s="44">
        <v>16698.772791226053</v>
      </c>
      <c r="H30" s="44">
        <v>8765.8606535669114</v>
      </c>
      <c r="I30" s="44">
        <v>15777.591930339597</v>
      </c>
      <c r="J30" s="44">
        <v>27591.277671156804</v>
      </c>
      <c r="K30" s="40">
        <v>17397.475678064158</v>
      </c>
      <c r="Q30" s="19"/>
      <c r="R30" s="63"/>
      <c r="S30" s="64"/>
      <c r="T30" s="61" t="s">
        <v>41</v>
      </c>
      <c r="U30" s="44">
        <f>+'77'!E30*'71'!B$27</f>
        <v>14788.787309381189</v>
      </c>
      <c r="V30" s="44">
        <f>+'77'!F30*'71'!C$27</f>
        <v>13834.531799260705</v>
      </c>
      <c r="W30" s="44">
        <f>+'77'!G30*'71'!D$27</f>
        <v>21841.994810923679</v>
      </c>
      <c r="X30" s="44">
        <f>+'77'!H30*'71'!E$27</f>
        <v>10966.091677612205</v>
      </c>
      <c r="Y30" s="44">
        <f>+'77'!I30*'71'!F$27</f>
        <v>17970.677208656802</v>
      </c>
      <c r="Z30" s="44">
        <f>+'77'!J30*'71'!G$27</f>
        <v>29964.127550876292</v>
      </c>
      <c r="AA30" s="40">
        <f>+'77'!K30*'71'!H$27</f>
        <v>17397.475678064158</v>
      </c>
    </row>
    <row r="31" spans="1:27" x14ac:dyDescent="0.25">
      <c r="A31" s="19"/>
      <c r="B31" s="63"/>
      <c r="C31" s="63" t="s">
        <v>36</v>
      </c>
      <c r="D31" s="61" t="s">
        <v>6</v>
      </c>
      <c r="E31" s="44">
        <v>194518.33884157325</v>
      </c>
      <c r="F31" s="44">
        <v>248536.09486453744</v>
      </c>
      <c r="G31" s="44">
        <v>262699.79912947974</v>
      </c>
      <c r="H31" s="44">
        <v>332586.75694960961</v>
      </c>
      <c r="I31" s="44">
        <v>363869.99161791545</v>
      </c>
      <c r="J31" s="44">
        <v>429434.8023273545</v>
      </c>
      <c r="K31" s="40">
        <v>486067.13415585208</v>
      </c>
      <c r="Q31" s="19"/>
      <c r="R31" s="63"/>
      <c r="S31" s="63" t="s">
        <v>36</v>
      </c>
      <c r="T31" s="61" t="s">
        <v>6</v>
      </c>
      <c r="U31" s="44">
        <f>+'77'!E31*'71'!B$27</f>
        <v>310062.2321134677</v>
      </c>
      <c r="V31" s="44">
        <f>+'77'!F31*'71'!C$27</f>
        <v>346459.31624116522</v>
      </c>
      <c r="W31" s="44">
        <f>+'77'!G31*'71'!D$27</f>
        <v>343611.3372613595</v>
      </c>
      <c r="X31" s="44">
        <f>+'77'!H31*'71'!E$27</f>
        <v>416066.03294396156</v>
      </c>
      <c r="Y31" s="44">
        <f>+'77'!I31*'71'!F$27</f>
        <v>414447.9204528057</v>
      </c>
      <c r="Z31" s="44">
        <f>+'77'!J31*'71'!G$27</f>
        <v>466366.19532750704</v>
      </c>
      <c r="AA31" s="40">
        <f>+'77'!K31*'71'!H$27</f>
        <v>486067.13415585208</v>
      </c>
    </row>
    <row r="32" spans="1:27" x14ac:dyDescent="0.25">
      <c r="A32" s="19"/>
      <c r="B32" s="63"/>
      <c r="C32" s="64"/>
      <c r="D32" s="61" t="s">
        <v>41</v>
      </c>
      <c r="E32" s="44">
        <v>9821.1693161262829</v>
      </c>
      <c r="F32" s="44">
        <v>26674.948676408709</v>
      </c>
      <c r="G32" s="44">
        <v>12786.313400630579</v>
      </c>
      <c r="H32" s="44">
        <v>13032.473240212166</v>
      </c>
      <c r="I32" s="44">
        <v>16935.563430707058</v>
      </c>
      <c r="J32" s="44">
        <v>22223.608502217696</v>
      </c>
      <c r="K32" s="40">
        <v>15656.951358903192</v>
      </c>
      <c r="Q32" s="19"/>
      <c r="R32" s="63"/>
      <c r="S32" s="64"/>
      <c r="T32" s="61" t="s">
        <v>41</v>
      </c>
      <c r="U32" s="44">
        <f>+'77'!E32*'71'!B$27</f>
        <v>15654.943889905293</v>
      </c>
      <c r="V32" s="44">
        <f>+'77'!F32*'71'!C$27</f>
        <v>37184.878454913742</v>
      </c>
      <c r="W32" s="44">
        <f>+'77'!G32*'71'!D$27</f>
        <v>16724.497928024797</v>
      </c>
      <c r="X32" s="44">
        <f>+'77'!H32*'71'!E$27</f>
        <v>16303.624023505419</v>
      </c>
      <c r="Y32" s="44">
        <f>+'77'!I32*'71'!F$27</f>
        <v>19289.606747575341</v>
      </c>
      <c r="Z32" s="44">
        <f>+'77'!J32*'71'!G$27</f>
        <v>24134.838833408419</v>
      </c>
      <c r="AA32" s="40">
        <f>+'77'!K32*'71'!H$27</f>
        <v>15656.951358903192</v>
      </c>
    </row>
    <row r="33" spans="1:27" x14ac:dyDescent="0.25">
      <c r="A33" s="19"/>
      <c r="C33" s="63" t="s">
        <v>37</v>
      </c>
      <c r="D33" s="61" t="s">
        <v>6</v>
      </c>
      <c r="E33" s="44">
        <v>202516.25868155222</v>
      </c>
      <c r="F33" s="44">
        <v>237567.57926940511</v>
      </c>
      <c r="G33" s="44">
        <v>283805.36150816805</v>
      </c>
      <c r="H33" s="44">
        <v>344928.32451005658</v>
      </c>
      <c r="I33" s="44">
        <v>394155.44003144017</v>
      </c>
      <c r="J33" s="44">
        <v>475304.73057006742</v>
      </c>
      <c r="K33" s="40">
        <v>550897.323559777</v>
      </c>
      <c r="Q33" s="19"/>
      <c r="S33" s="63" t="s">
        <v>37</v>
      </c>
      <c r="T33" s="61" t="s">
        <v>6</v>
      </c>
      <c r="U33" s="44">
        <f>+'77'!E33*'71'!B$27</f>
        <v>322810.91633839422</v>
      </c>
      <c r="V33" s="44">
        <f>+'77'!F33*'71'!C$27</f>
        <v>331169.20550155075</v>
      </c>
      <c r="W33" s="44">
        <f>+'77'!G33*'71'!D$27</f>
        <v>371217.4128526838</v>
      </c>
      <c r="X33" s="44">
        <f>+'77'!H33*'71'!E$27</f>
        <v>431505.33396208077</v>
      </c>
      <c r="Y33" s="44">
        <f>+'77'!I33*'71'!F$27</f>
        <v>448943.04619581037</v>
      </c>
      <c r="Z33" s="44">
        <f>+'77'!J33*'71'!G$27</f>
        <v>516180.93739909324</v>
      </c>
      <c r="AA33" s="40">
        <f>+'77'!K33*'71'!H$27</f>
        <v>550897.323559777</v>
      </c>
    </row>
    <row r="34" spans="1:27" x14ac:dyDescent="0.25">
      <c r="A34" s="19"/>
      <c r="B34" s="63"/>
      <c r="C34" s="63"/>
      <c r="D34" s="61" t="s">
        <v>41</v>
      </c>
      <c r="E34" s="44">
        <v>18995.24662069857</v>
      </c>
      <c r="F34" s="44">
        <v>28084.414737965933</v>
      </c>
      <c r="G34" s="44">
        <v>20723.057820454356</v>
      </c>
      <c r="H34" s="44">
        <v>21280.875870944539</v>
      </c>
      <c r="I34" s="44">
        <v>22254.927566695675</v>
      </c>
      <c r="J34" s="44">
        <v>34147.511223531852</v>
      </c>
      <c r="K34" s="40">
        <v>22475.874224794545</v>
      </c>
      <c r="Q34" s="19"/>
      <c r="R34" s="63"/>
      <c r="S34" s="63"/>
      <c r="T34" s="61" t="s">
        <v>41</v>
      </c>
      <c r="U34" s="44">
        <f>+'77'!E34*'71'!B$27</f>
        <v>30278.423113393517</v>
      </c>
      <c r="V34" s="44">
        <f>+'77'!F34*'71'!C$27</f>
        <v>39149.674144724515</v>
      </c>
      <c r="W34" s="44">
        <f>+'77'!G34*'71'!D$27</f>
        <v>27105.759629154298</v>
      </c>
      <c r="X34" s="44">
        <f>+'77'!H34*'71'!E$27</f>
        <v>26622.375714551617</v>
      </c>
      <c r="Y34" s="44">
        <f>+'77'!I34*'71'!F$27</f>
        <v>25348.362498466373</v>
      </c>
      <c r="Z34" s="44">
        <f>+'77'!J34*'71'!G$27</f>
        <v>37084.197188755592</v>
      </c>
      <c r="AA34" s="40">
        <f>+'77'!K34*'71'!H$27</f>
        <v>22475.874224794545</v>
      </c>
    </row>
    <row r="35" spans="1:27" x14ac:dyDescent="0.25">
      <c r="A35" s="19"/>
      <c r="B35" s="63"/>
      <c r="C35" s="63" t="s">
        <v>38</v>
      </c>
      <c r="D35" s="61" t="s">
        <v>6</v>
      </c>
      <c r="E35" s="44">
        <v>204867.84534465827</v>
      </c>
      <c r="F35" s="44">
        <v>229725.26298724455</v>
      </c>
      <c r="G35" s="44">
        <v>285759.45757808408</v>
      </c>
      <c r="H35" s="44">
        <v>354339.9944476547</v>
      </c>
      <c r="I35" s="44">
        <v>380796.87911765138</v>
      </c>
      <c r="J35" s="44">
        <v>455642.41799805727</v>
      </c>
      <c r="K35" s="40">
        <v>620483.73673478351</v>
      </c>
      <c r="Q35" s="19"/>
      <c r="R35" s="63"/>
      <c r="S35" s="63" t="s">
        <v>38</v>
      </c>
      <c r="T35" s="61" t="s">
        <v>6</v>
      </c>
      <c r="U35" s="44">
        <f>+'77'!E35*'71'!B$27</f>
        <v>326559.34547938523</v>
      </c>
      <c r="V35" s="44">
        <f>+'77'!F35*'71'!C$27</f>
        <v>320237.01660421892</v>
      </c>
      <c r="W35" s="44">
        <f>+'77'!G35*'71'!D$27</f>
        <v>373773.37051213399</v>
      </c>
      <c r="X35" s="44">
        <f>+'77'!H35*'71'!E$27</f>
        <v>443279.333054016</v>
      </c>
      <c r="Y35" s="44">
        <f>+'77'!I35*'71'!F$27</f>
        <v>433727.64531500492</v>
      </c>
      <c r="Z35" s="44">
        <f>+'77'!J35*'71'!G$27</f>
        <v>494827.66594589024</v>
      </c>
      <c r="AA35" s="40">
        <f>+'77'!K35*'71'!H$27</f>
        <v>620483.73673478351</v>
      </c>
    </row>
    <row r="36" spans="1:27" x14ac:dyDescent="0.25">
      <c r="A36" s="19"/>
      <c r="B36" s="63"/>
      <c r="C36" s="64"/>
      <c r="D36" s="61" t="s">
        <v>41</v>
      </c>
      <c r="E36" s="44">
        <v>7441.4006916522103</v>
      </c>
      <c r="F36" s="44">
        <v>8176.2871289920686</v>
      </c>
      <c r="G36" s="44">
        <v>11958.049996810871</v>
      </c>
      <c r="H36" s="44">
        <v>15975.646492296293</v>
      </c>
      <c r="I36" s="44">
        <v>14409.222386688722</v>
      </c>
      <c r="J36" s="44">
        <v>20406.933486886028</v>
      </c>
      <c r="K36" s="40">
        <v>58664.665388743924</v>
      </c>
      <c r="Q36" s="19"/>
      <c r="R36" s="63"/>
      <c r="S36" s="64"/>
      <c r="T36" s="61" t="s">
        <v>41</v>
      </c>
      <c r="U36" s="44">
        <f>+'77'!E36*'71'!B$27</f>
        <v>11861.592702493623</v>
      </c>
      <c r="V36" s="44">
        <f>+'77'!F36*'71'!C$27</f>
        <v>11397.744257814944</v>
      </c>
      <c r="W36" s="44">
        <f>+'77'!G36*'71'!D$27</f>
        <v>15641.129395828619</v>
      </c>
      <c r="X36" s="44">
        <f>+'77'!H36*'71'!E$27</f>
        <v>19985.533761862662</v>
      </c>
      <c r="Y36" s="44">
        <f>+'77'!I36*'71'!F$27</f>
        <v>16412.104298438455</v>
      </c>
      <c r="Z36" s="44">
        <f>+'77'!J36*'71'!G$27</f>
        <v>22161.929766758229</v>
      </c>
      <c r="AA36" s="40">
        <f>+'77'!K36*'71'!H$27</f>
        <v>58664.665388743924</v>
      </c>
    </row>
    <row r="37" spans="1:27" x14ac:dyDescent="0.25">
      <c r="A37" s="19"/>
      <c r="C37" s="63" t="s">
        <v>39</v>
      </c>
      <c r="D37" s="61" t="s">
        <v>6</v>
      </c>
      <c r="E37" s="44">
        <v>254284.60909356846</v>
      </c>
      <c r="F37" s="44">
        <v>328418.44844134885</v>
      </c>
      <c r="G37" s="44">
        <v>415764.58679549117</v>
      </c>
      <c r="H37" s="44">
        <v>478337.74800581555</v>
      </c>
      <c r="I37" s="44">
        <v>547656.30348943989</v>
      </c>
      <c r="J37" s="44">
        <v>643883.35347869038</v>
      </c>
      <c r="K37" s="40">
        <v>744675.36262938962</v>
      </c>
      <c r="Q37" s="19"/>
      <c r="S37" s="63" t="s">
        <v>39</v>
      </c>
      <c r="T37" s="61" t="s">
        <v>6</v>
      </c>
      <c r="U37" s="44">
        <f>+'77'!E37*'71'!B$27</f>
        <v>405329.66689514811</v>
      </c>
      <c r="V37" s="44">
        <f>+'77'!F37*'71'!C$27</f>
        <v>457815.31712724036</v>
      </c>
      <c r="W37" s="44">
        <f>+'77'!G37*'71'!D$27</f>
        <v>543820.07952850242</v>
      </c>
      <c r="X37" s="44">
        <f>+'77'!H37*'71'!E$27</f>
        <v>598400.52275527525</v>
      </c>
      <c r="Y37" s="44">
        <f>+'77'!I37*'71'!F$27</f>
        <v>623780.52967447205</v>
      </c>
      <c r="Z37" s="44">
        <f>+'77'!J37*'71'!G$27</f>
        <v>699257.32187785779</v>
      </c>
      <c r="AA37" s="40">
        <f>+'77'!K37*'71'!H$27</f>
        <v>744675.36262938962</v>
      </c>
    </row>
    <row r="38" spans="1:27" x14ac:dyDescent="0.25">
      <c r="A38" s="19"/>
      <c r="B38" s="63"/>
      <c r="C38" s="64"/>
      <c r="D38" s="61" t="s">
        <v>41</v>
      </c>
      <c r="E38" s="44">
        <v>13394.030050335539</v>
      </c>
      <c r="F38" s="44">
        <v>46242.844063583034</v>
      </c>
      <c r="G38" s="44">
        <v>22298.778607222521</v>
      </c>
      <c r="H38" s="44">
        <v>19686.074059004804</v>
      </c>
      <c r="I38" s="44">
        <v>23921.086865218447</v>
      </c>
      <c r="J38" s="44">
        <v>50799.789602672354</v>
      </c>
      <c r="K38" s="40">
        <v>31772.664956675064</v>
      </c>
      <c r="Q38" s="19"/>
      <c r="R38" s="63"/>
      <c r="S38" s="64"/>
      <c r="T38" s="61" t="s">
        <v>41</v>
      </c>
      <c r="U38" s="44">
        <f>+'77'!E38*'71'!B$27</f>
        <v>21350.083900234848</v>
      </c>
      <c r="V38" s="44">
        <f>+'77'!F38*'71'!C$27</f>
        <v>64462.524624634752</v>
      </c>
      <c r="W38" s="44">
        <f>+'77'!G38*'71'!D$27</f>
        <v>29166.802418247058</v>
      </c>
      <c r="X38" s="44">
        <f>+'77'!H38*'71'!E$27</f>
        <v>24627.278647815008</v>
      </c>
      <c r="Y38" s="44">
        <f>+'77'!I38*'71'!F$27</f>
        <v>27246.117939483811</v>
      </c>
      <c r="Z38" s="44">
        <f>+'77'!J38*'71'!G$27</f>
        <v>55168.57150850218</v>
      </c>
      <c r="AA38" s="40">
        <f>+'77'!K38*'71'!H$27</f>
        <v>31772.664956675064</v>
      </c>
    </row>
    <row r="39" spans="1:27" x14ac:dyDescent="0.25">
      <c r="A39" s="19"/>
      <c r="B39" s="63"/>
      <c r="C39" s="63" t="s">
        <v>40</v>
      </c>
      <c r="D39" s="61" t="s">
        <v>6</v>
      </c>
      <c r="E39" s="44">
        <v>303189.99612848106</v>
      </c>
      <c r="F39" s="44">
        <v>381867.76196060661</v>
      </c>
      <c r="G39" s="44">
        <v>459579.16752833314</v>
      </c>
      <c r="H39" s="44">
        <v>520487.19617587823</v>
      </c>
      <c r="I39" s="44">
        <v>640540.08453388221</v>
      </c>
      <c r="J39" s="44">
        <v>699787.24383117678</v>
      </c>
      <c r="K39" s="40">
        <v>819816.15488815133</v>
      </c>
      <c r="Q39" s="19"/>
      <c r="R39" s="63"/>
      <c r="S39" s="63" t="s">
        <v>40</v>
      </c>
      <c r="T39" s="61" t="s">
        <v>6</v>
      </c>
      <c r="U39" s="44">
        <f>+'77'!E39*'71'!B$27</f>
        <v>483284.85382879875</v>
      </c>
      <c r="V39" s="44">
        <f>+'77'!F39*'71'!C$27</f>
        <v>532323.66017308563</v>
      </c>
      <c r="W39" s="44">
        <f>+'77'!G39*'71'!D$27</f>
        <v>601129.55112705973</v>
      </c>
      <c r="X39" s="44">
        <f>+'77'!H39*'71'!E$27</f>
        <v>651129.48241602362</v>
      </c>
      <c r="Y39" s="44">
        <f>+'77'!I39*'71'!F$27</f>
        <v>729575.15628409188</v>
      </c>
      <c r="Z39" s="44">
        <f>+'77'!J39*'71'!G$27</f>
        <v>759968.94680065801</v>
      </c>
      <c r="AA39" s="40">
        <f>+'77'!K39*'71'!H$27</f>
        <v>819816.15488815133</v>
      </c>
    </row>
    <row r="40" spans="1:27" x14ac:dyDescent="0.25">
      <c r="A40" s="19"/>
      <c r="B40" s="63"/>
      <c r="C40" s="64"/>
      <c r="D40" s="61" t="s">
        <v>41</v>
      </c>
      <c r="E40" s="44">
        <v>26682.353509896377</v>
      </c>
      <c r="F40" s="44">
        <v>53955.980757304787</v>
      </c>
      <c r="G40" s="44">
        <v>27925.63869507569</v>
      </c>
      <c r="H40" s="44">
        <v>21922.780371417444</v>
      </c>
      <c r="I40" s="44">
        <v>39829.702642439734</v>
      </c>
      <c r="J40" s="44">
        <v>43508.443166991172</v>
      </c>
      <c r="K40" s="40">
        <v>42758.818724574921</v>
      </c>
      <c r="Q40" s="19"/>
      <c r="R40" s="63"/>
      <c r="S40" s="64"/>
      <c r="T40" s="61" t="s">
        <v>41</v>
      </c>
      <c r="U40" s="44">
        <f>+'77'!E40*'71'!B$27</f>
        <v>42531.671494774819</v>
      </c>
      <c r="V40" s="44">
        <f>+'77'!F40*'71'!C$27</f>
        <v>75214.637175682874</v>
      </c>
      <c r="W40" s="44">
        <f>+'77'!G40*'71'!D$27</f>
        <v>36526.735413159004</v>
      </c>
      <c r="X40" s="44">
        <f>+'77'!H40*'71'!E$27</f>
        <v>27425.39824464322</v>
      </c>
      <c r="Y40" s="44">
        <f>+'77'!I40*'71'!F$27</f>
        <v>45366.031309738857</v>
      </c>
      <c r="Z40" s="44">
        <f>+'77'!J40*'71'!G$27</f>
        <v>47250.169279352413</v>
      </c>
      <c r="AA40" s="40">
        <f>+'77'!K40*'71'!H$27</f>
        <v>42758.818724574921</v>
      </c>
    </row>
    <row r="41" spans="1:27" x14ac:dyDescent="0.25">
      <c r="A41" s="19"/>
      <c r="C41" s="18" t="s">
        <v>20</v>
      </c>
      <c r="D41" s="61" t="s">
        <v>6</v>
      </c>
      <c r="E41" s="44">
        <f>+'75'!E23</f>
        <v>280764.75642196584</v>
      </c>
      <c r="F41" s="44">
        <f>+'75'!F23</f>
        <v>352534.1070044628</v>
      </c>
      <c r="G41" s="44">
        <f>+'75'!G23</f>
        <v>382280.37957241613</v>
      </c>
      <c r="H41" s="44">
        <f>+'75'!H23</f>
        <v>469106.47110915347</v>
      </c>
      <c r="I41" s="44">
        <f>+'75'!I23</f>
        <v>520936.02978897537</v>
      </c>
      <c r="J41" s="44">
        <f>+'75'!J23</f>
        <v>574423.71846092807</v>
      </c>
      <c r="K41" s="40">
        <f>+'75'!K23</f>
        <v>699327.48748415441</v>
      </c>
      <c r="Q41" s="19"/>
      <c r="S41" s="18" t="s">
        <v>20</v>
      </c>
      <c r="T41" s="61" t="s">
        <v>6</v>
      </c>
      <c r="U41" s="44">
        <f>+'77'!E41*'71'!B$27</f>
        <v>447539.02173661353</v>
      </c>
      <c r="V41" s="44">
        <f>+'77'!F41*'71'!C$27</f>
        <v>491432.5451642212</v>
      </c>
      <c r="W41" s="44">
        <f>+'77'!G41*'71'!D$27</f>
        <v>500022.73648072034</v>
      </c>
      <c r="X41" s="44">
        <f>+'77'!H41*'71'!E$27</f>
        <v>586852.19535755098</v>
      </c>
      <c r="Y41" s="44">
        <f>+'77'!I41*'71'!F$27</f>
        <v>593346.13792964292</v>
      </c>
      <c r="Z41" s="44">
        <f>+'77'!J41*'71'!G$27</f>
        <v>623824.15824856795</v>
      </c>
      <c r="AA41" s="40">
        <f>+'77'!K41*'71'!H$27</f>
        <v>699327.48748415441</v>
      </c>
    </row>
    <row r="42" spans="1:27" x14ac:dyDescent="0.25">
      <c r="A42" s="19"/>
      <c r="B42" s="63"/>
      <c r="C42" s="63"/>
      <c r="D42" s="61" t="s">
        <v>41</v>
      </c>
      <c r="E42" s="44">
        <f>+'75'!E24</f>
        <v>5559.5994585891231</v>
      </c>
      <c r="F42" s="44">
        <f>+'75'!F24</f>
        <v>8148.940787149575</v>
      </c>
      <c r="G42" s="44">
        <f>+'75'!G24</f>
        <v>9029.2982013510318</v>
      </c>
      <c r="H42" s="44">
        <f>+'75'!H24</f>
        <v>8493.2162299516585</v>
      </c>
      <c r="I42" s="44">
        <f>+'75'!I24</f>
        <v>8270.8524786786293</v>
      </c>
      <c r="J42" s="44">
        <f>+'75'!J24</f>
        <v>9591.0837472710828</v>
      </c>
      <c r="K42" s="40">
        <f>+'75'!K24</f>
        <v>10117.438496599163</v>
      </c>
      <c r="Q42" s="19"/>
      <c r="R42" s="63"/>
      <c r="S42" s="63"/>
      <c r="T42" s="61" t="s">
        <v>41</v>
      </c>
      <c r="U42" s="44">
        <f>+'77'!E42*'71'!B$27</f>
        <v>8862.0015369910616</v>
      </c>
      <c r="V42" s="44">
        <f>+'77'!F42*'71'!C$27</f>
        <v>11359.623457286509</v>
      </c>
      <c r="W42" s="44">
        <f>+'77'!G42*'71'!D$27</f>
        <v>11810.32204736715</v>
      </c>
      <c r="X42" s="44">
        <f>+'77'!H42*'71'!E$27</f>
        <v>10625.013503669525</v>
      </c>
      <c r="Y42" s="44">
        <f>+'77'!I42*'71'!F$27</f>
        <v>9420.5009732149592</v>
      </c>
      <c r="Z42" s="44">
        <f>+'77'!J42*'71'!G$27</f>
        <v>10415.916949536397</v>
      </c>
      <c r="AA42" s="40">
        <f>+'77'!K42*'71'!H$27</f>
        <v>10117.438496599163</v>
      </c>
    </row>
    <row r="43" spans="1:27" x14ac:dyDescent="0.25">
      <c r="A43" s="19"/>
      <c r="B43" s="63"/>
      <c r="C43" s="63"/>
      <c r="D43" s="61"/>
      <c r="E43" s="44"/>
      <c r="F43" s="44"/>
      <c r="G43" s="44"/>
      <c r="H43" s="44"/>
      <c r="I43" s="44"/>
      <c r="J43" s="44"/>
      <c r="K43" s="40"/>
      <c r="Q43" s="19"/>
      <c r="R43" s="63"/>
      <c r="S43" s="63"/>
      <c r="T43" s="61"/>
      <c r="U43" s="44"/>
      <c r="V43" s="44"/>
      <c r="W43" s="44"/>
      <c r="X43" s="44"/>
      <c r="Y43" s="44"/>
      <c r="Z43" s="44"/>
      <c r="AA43" s="40"/>
    </row>
    <row r="44" spans="1:27" x14ac:dyDescent="0.25">
      <c r="A44" s="19"/>
      <c r="B44" s="63" t="s">
        <v>21</v>
      </c>
      <c r="C44" s="63" t="s">
        <v>22</v>
      </c>
      <c r="D44" s="61" t="s">
        <v>6</v>
      </c>
      <c r="E44" s="44">
        <v>131106.41950605193</v>
      </c>
      <c r="F44" s="44">
        <v>223226.85552337609</v>
      </c>
      <c r="G44" s="44">
        <v>238054.6556665386</v>
      </c>
      <c r="H44" s="44">
        <v>276048.62506231747</v>
      </c>
      <c r="I44" s="44">
        <v>331686.80295124464</v>
      </c>
      <c r="J44" s="44">
        <v>373648.12970981462</v>
      </c>
      <c r="K44" s="40">
        <v>449024.46352983225</v>
      </c>
      <c r="Q44" s="19"/>
      <c r="R44" s="63" t="s">
        <v>21</v>
      </c>
      <c r="S44" s="63" t="s">
        <v>22</v>
      </c>
      <c r="T44" s="61" t="s">
        <v>6</v>
      </c>
      <c r="U44" s="44">
        <f>+'77'!E44*'71'!B$27</f>
        <v>208983.63269264676</v>
      </c>
      <c r="V44" s="44">
        <f>+'77'!F44*'71'!C$27</f>
        <v>311178.23659958626</v>
      </c>
      <c r="W44" s="44">
        <f>+'77'!G44*'71'!D$27</f>
        <v>311375.48961183248</v>
      </c>
      <c r="X44" s="44">
        <f>+'77'!H44*'71'!E$27</f>
        <v>345336.82995295915</v>
      </c>
      <c r="Y44" s="44">
        <f>+'77'!I44*'71'!F$27</f>
        <v>377791.26856146764</v>
      </c>
      <c r="Z44" s="44">
        <f>+'77'!J44*'71'!G$27</f>
        <v>405781.8688648587</v>
      </c>
      <c r="AA44" s="40">
        <f>+'77'!K44*'71'!H$27</f>
        <v>449024.46352983225</v>
      </c>
    </row>
    <row r="45" spans="1:27" x14ac:dyDescent="0.25">
      <c r="A45" s="19"/>
      <c r="B45" s="63"/>
      <c r="C45" s="63"/>
      <c r="D45" s="61" t="s">
        <v>41</v>
      </c>
      <c r="E45" s="44">
        <v>8063.9909916567067</v>
      </c>
      <c r="F45" s="44">
        <v>29165.086656122246</v>
      </c>
      <c r="G45" s="44">
        <v>11465.905137782969</v>
      </c>
      <c r="H45" s="44">
        <v>11752.131242092719</v>
      </c>
      <c r="I45" s="44">
        <v>24545.604957179621</v>
      </c>
      <c r="J45" s="44">
        <v>17559.895731069661</v>
      </c>
      <c r="K45" s="40">
        <v>15774.506705914091</v>
      </c>
      <c r="Q45" s="19"/>
      <c r="R45" s="63"/>
      <c r="S45" s="63"/>
      <c r="T45" s="61" t="s">
        <v>41</v>
      </c>
      <c r="U45" s="44">
        <f>+'77'!E45*'71'!B$27</f>
        <v>12854.00164070079</v>
      </c>
      <c r="V45" s="44">
        <f>+'77'!F45*'71'!C$27</f>
        <v>40656.130798634418</v>
      </c>
      <c r="W45" s="44">
        <f>+'77'!G45*'71'!D$27</f>
        <v>14997.403920220124</v>
      </c>
      <c r="X45" s="44">
        <f>+'77'!H45*'71'!E$27</f>
        <v>14701.916183857989</v>
      </c>
      <c r="Y45" s="44">
        <f>+'77'!I45*'71'!F$27</f>
        <v>27957.444046227589</v>
      </c>
      <c r="Z45" s="44">
        <f>+'77'!J45*'71'!G$27</f>
        <v>19070.046763941653</v>
      </c>
      <c r="AA45" s="40">
        <f>+'77'!K45*'71'!H$27</f>
        <v>15774.506705914091</v>
      </c>
    </row>
    <row r="46" spans="1:27" x14ac:dyDescent="0.25">
      <c r="A46" s="19"/>
      <c r="B46" s="63"/>
      <c r="C46" s="63" t="s">
        <v>25</v>
      </c>
      <c r="D46" s="61" t="s">
        <v>6</v>
      </c>
      <c r="E46" s="44">
        <v>158284.23242450543</v>
      </c>
      <c r="F46" s="44">
        <v>224489.87087038535</v>
      </c>
      <c r="G46" s="44">
        <v>275650.36787352554</v>
      </c>
      <c r="H46" s="44">
        <v>394484.77265806403</v>
      </c>
      <c r="I46" s="44">
        <v>398066.95219546097</v>
      </c>
      <c r="J46" s="44">
        <v>389963.38599358487</v>
      </c>
      <c r="K46" s="40">
        <v>513222.10842110438</v>
      </c>
      <c r="Q46" s="19"/>
      <c r="R46" s="63"/>
      <c r="S46" s="63" t="s">
        <v>25</v>
      </c>
      <c r="T46" s="61" t="s">
        <v>6</v>
      </c>
      <c r="U46" s="44">
        <f>+'77'!E46*'71'!B$27</f>
        <v>252305.06648466163</v>
      </c>
      <c r="V46" s="44">
        <f>+'77'!F46*'71'!C$27</f>
        <v>312938.87999331718</v>
      </c>
      <c r="W46" s="44">
        <f>+'77'!G46*'71'!D$27</f>
        <v>360550.68117857142</v>
      </c>
      <c r="X46" s="44">
        <f>+'77'!H46*'71'!E$27</f>
        <v>493500.45059523807</v>
      </c>
      <c r="Y46" s="44">
        <f>+'77'!I46*'71'!F$27</f>
        <v>453398.25855063007</v>
      </c>
      <c r="Z46" s="44">
        <f>+'77'!J46*'71'!G$27</f>
        <v>423500.23718903319</v>
      </c>
      <c r="AA46" s="40">
        <f>+'77'!K46*'71'!H$27</f>
        <v>513222.10842110438</v>
      </c>
    </row>
    <row r="47" spans="1:27" x14ac:dyDescent="0.25">
      <c r="A47" s="19"/>
      <c r="B47" s="63"/>
      <c r="C47" s="64"/>
      <c r="D47" s="61" t="s">
        <v>41</v>
      </c>
      <c r="E47" s="44">
        <v>8887.4740808665192</v>
      </c>
      <c r="F47" s="44">
        <v>25160.052685558392</v>
      </c>
      <c r="G47" s="44">
        <v>12281.102113668318</v>
      </c>
      <c r="H47" s="44">
        <v>19875.382413913605</v>
      </c>
      <c r="I47" s="44">
        <v>28292.463681990717</v>
      </c>
      <c r="J47" s="44">
        <v>16035.514675580289</v>
      </c>
      <c r="K47" s="40">
        <v>26391.228682904912</v>
      </c>
      <c r="Q47" s="19"/>
      <c r="R47" s="63"/>
      <c r="S47" s="64"/>
      <c r="T47" s="61" t="s">
        <v>41</v>
      </c>
      <c r="U47" s="44">
        <f>+'77'!E47*'71'!B$27</f>
        <v>14166.63368490123</v>
      </c>
      <c r="V47" s="44">
        <f>+'77'!F47*'71'!C$27</f>
        <v>35073.113443668401</v>
      </c>
      <c r="W47" s="44">
        <f>+'77'!G47*'71'!D$27</f>
        <v>16063.68156467816</v>
      </c>
      <c r="X47" s="44">
        <f>+'77'!H47*'71'!E$27</f>
        <v>24864.103399805917</v>
      </c>
      <c r="Y47" s="44">
        <f>+'77'!I47*'71'!F$27</f>
        <v>32225.116133787429</v>
      </c>
      <c r="Z47" s="44">
        <f>+'77'!J47*'71'!G$27</f>
        <v>17414.568937680197</v>
      </c>
      <c r="AA47" s="40">
        <f>+'77'!K47*'71'!H$27</f>
        <v>26391.228682904912</v>
      </c>
    </row>
    <row r="48" spans="1:27" x14ac:dyDescent="0.25">
      <c r="A48" s="19"/>
      <c r="B48" s="63"/>
      <c r="C48" s="63" t="s">
        <v>26</v>
      </c>
      <c r="D48" s="61" t="s">
        <v>6</v>
      </c>
      <c r="E48" s="44">
        <v>195272.94182945573</v>
      </c>
      <c r="F48" s="44">
        <v>232262.44614900704</v>
      </c>
      <c r="G48" s="44">
        <v>317072.02273459773</v>
      </c>
      <c r="H48" s="44">
        <v>379883.72273410001</v>
      </c>
      <c r="I48" s="44">
        <v>440518.90055755147</v>
      </c>
      <c r="J48" s="44">
        <v>461422.30047482043</v>
      </c>
      <c r="K48" s="40">
        <v>601887.13699377165</v>
      </c>
      <c r="Q48" s="19"/>
      <c r="R48" s="63"/>
      <c r="S48" s="63" t="s">
        <v>26</v>
      </c>
      <c r="T48" s="61" t="s">
        <v>6</v>
      </c>
      <c r="U48" s="44">
        <f>+'77'!E48*'71'!B$27</f>
        <v>311265.06927615241</v>
      </c>
      <c r="V48" s="44">
        <f>+'77'!F48*'71'!C$27</f>
        <v>323773.84993171581</v>
      </c>
      <c r="W48" s="44">
        <f>+'77'!G48*'71'!D$27</f>
        <v>414730.20573685382</v>
      </c>
      <c r="X48" s="44">
        <f>+'77'!H48*'71'!E$27</f>
        <v>475234.53714035905</v>
      </c>
      <c r="Y48" s="44">
        <f>+'77'!I48*'71'!F$27</f>
        <v>501751.02773505112</v>
      </c>
      <c r="Z48" s="44">
        <f>+'77'!J48*'71'!G$27</f>
        <v>501104.61831565504</v>
      </c>
      <c r="AA48" s="40">
        <f>+'77'!K48*'71'!H$27</f>
        <v>601887.13699377165</v>
      </c>
    </row>
    <row r="49" spans="1:27" x14ac:dyDescent="0.25">
      <c r="A49" s="19"/>
      <c r="B49" s="63"/>
      <c r="C49" s="64"/>
      <c r="D49" s="61" t="s">
        <v>41</v>
      </c>
      <c r="E49" s="44">
        <v>13474.082374570224</v>
      </c>
      <c r="F49" s="44">
        <v>13570.411758665687</v>
      </c>
      <c r="G49" s="44">
        <v>11038.652994049788</v>
      </c>
      <c r="H49" s="44">
        <v>20842.857001595992</v>
      </c>
      <c r="I49" s="44">
        <v>27920.578886855612</v>
      </c>
      <c r="J49" s="44">
        <v>20480.371018485854</v>
      </c>
      <c r="K49" s="40">
        <v>35261.56004883362</v>
      </c>
      <c r="Q49" s="19"/>
      <c r="R49" s="63"/>
      <c r="S49" s="64"/>
      <c r="T49" s="61" t="s">
        <v>41</v>
      </c>
      <c r="U49" s="44">
        <f>+'77'!E49*'71'!B$27</f>
        <v>21477.687305064934</v>
      </c>
      <c r="V49" s="44">
        <f>+'77'!F49*'71'!C$27</f>
        <v>18917.153991579969</v>
      </c>
      <c r="W49" s="44">
        <f>+'77'!G49*'71'!D$27</f>
        <v>14438.558116217122</v>
      </c>
      <c r="X49" s="44">
        <f>+'77'!H49*'71'!E$27</f>
        <v>26074.414108996585</v>
      </c>
      <c r="Y49" s="44">
        <f>+'77'!I49*'71'!F$27</f>
        <v>31801.539352128544</v>
      </c>
      <c r="Z49" s="44">
        <f>+'77'!J49*'71'!G$27</f>
        <v>22241.682926075639</v>
      </c>
      <c r="AA49" s="40">
        <f>+'77'!K49*'71'!H$27</f>
        <v>35261.56004883362</v>
      </c>
    </row>
    <row r="50" spans="1:27" x14ac:dyDescent="0.25">
      <c r="A50" s="19"/>
      <c r="B50" s="63"/>
      <c r="C50" s="63" t="s">
        <v>27</v>
      </c>
      <c r="D50" s="61" t="s">
        <v>6</v>
      </c>
      <c r="E50" s="44">
        <v>185185.94879884867</v>
      </c>
      <c r="F50" s="44">
        <v>203376.16426024956</v>
      </c>
      <c r="G50" s="44">
        <v>251533.08897034323</v>
      </c>
      <c r="H50" s="44">
        <v>325465.39673939691</v>
      </c>
      <c r="I50" s="44">
        <v>369969.41288372094</v>
      </c>
      <c r="J50" s="44">
        <v>418089.74156199268</v>
      </c>
      <c r="K50" s="40">
        <v>452523.69581968791</v>
      </c>
      <c r="Q50" s="19"/>
      <c r="R50" s="63"/>
      <c r="S50" s="63" t="s">
        <v>27</v>
      </c>
      <c r="T50" s="61" t="s">
        <v>6</v>
      </c>
      <c r="U50" s="44">
        <f>+'77'!E50*'71'!B$27</f>
        <v>295186.40238536475</v>
      </c>
      <c r="V50" s="44">
        <f>+'77'!F50*'71'!C$27</f>
        <v>283506.37297878793</v>
      </c>
      <c r="W50" s="44">
        <f>+'77'!G50*'71'!D$27</f>
        <v>329005.28037320898</v>
      </c>
      <c r="X50" s="44">
        <f>+'77'!H50*'71'!E$27</f>
        <v>407157.21132098552</v>
      </c>
      <c r="Y50" s="44">
        <f>+'77'!I50*'71'!F$27</f>
        <v>421395.16127455817</v>
      </c>
      <c r="Z50" s="44">
        <f>+'77'!J50*'71'!G$27</f>
        <v>454045.45933632407</v>
      </c>
      <c r="AA50" s="40">
        <f>+'77'!K50*'71'!H$27</f>
        <v>452523.69581968791</v>
      </c>
    </row>
    <row r="51" spans="1:27" x14ac:dyDescent="0.25">
      <c r="A51" s="19"/>
      <c r="B51" s="63"/>
      <c r="C51" s="64"/>
      <c r="D51" s="61" t="s">
        <v>41</v>
      </c>
      <c r="E51" s="44">
        <v>18187.029704224165</v>
      </c>
      <c r="F51" s="44">
        <v>13026.824844187606</v>
      </c>
      <c r="G51" s="44">
        <v>8525.6866154483378</v>
      </c>
      <c r="H51" s="44">
        <v>13286.300961869827</v>
      </c>
      <c r="I51" s="44">
        <v>11905.945916013174</v>
      </c>
      <c r="J51" s="44">
        <v>19853.570517545901</v>
      </c>
      <c r="K51" s="40">
        <v>19521.007030867499</v>
      </c>
      <c r="Q51" s="19"/>
      <c r="R51" s="63"/>
      <c r="S51" s="64"/>
      <c r="T51" s="61" t="s">
        <v>41</v>
      </c>
      <c r="U51" s="44">
        <f>+'77'!E51*'71'!B$27</f>
        <v>28990.125348533318</v>
      </c>
      <c r="V51" s="44">
        <f>+'77'!F51*'71'!C$27</f>
        <v>18159.393832797523</v>
      </c>
      <c r="W51" s="44">
        <f>+'77'!G51*'71'!D$27</f>
        <v>11151.598093006427</v>
      </c>
      <c r="X51" s="44">
        <f>+'77'!H51*'71'!E$27</f>
        <v>16621.162503299151</v>
      </c>
      <c r="Y51" s="44">
        <f>+'77'!I51*'71'!F$27</f>
        <v>13560.872398339005</v>
      </c>
      <c r="Z51" s="44">
        <f>+'77'!J51*'71'!G$27</f>
        <v>21560.977582054849</v>
      </c>
      <c r="AA51" s="40">
        <f>+'77'!K51*'71'!H$27</f>
        <v>19521.007030867499</v>
      </c>
    </row>
    <row r="52" spans="1:27" x14ac:dyDescent="0.25">
      <c r="A52" s="19"/>
      <c r="B52" s="63"/>
      <c r="C52" s="63" t="s">
        <v>28</v>
      </c>
      <c r="D52" s="61" t="s">
        <v>6</v>
      </c>
      <c r="E52" s="44">
        <v>159399.3514105551</v>
      </c>
      <c r="F52" s="44">
        <v>185920.46950522845</v>
      </c>
      <c r="G52" s="44">
        <v>230016.5653212805</v>
      </c>
      <c r="H52" s="44">
        <v>267750.58955710224</v>
      </c>
      <c r="I52" s="44">
        <v>310076.21017214004</v>
      </c>
      <c r="J52" s="44">
        <v>347106.9262476117</v>
      </c>
      <c r="K52" s="40">
        <v>412222.23500450794</v>
      </c>
      <c r="Q52" s="19"/>
      <c r="R52" s="63"/>
      <c r="S52" s="63" t="s">
        <v>28</v>
      </c>
      <c r="T52" s="61" t="s">
        <v>6</v>
      </c>
      <c r="U52" s="44">
        <f>+'77'!E52*'71'!B$27</f>
        <v>254082.56614842481</v>
      </c>
      <c r="V52" s="44">
        <f>+'77'!F52*'71'!C$27</f>
        <v>259173.13449028847</v>
      </c>
      <c r="W52" s="44">
        <f>+'77'!G52*'71'!D$27</f>
        <v>300861.66744023492</v>
      </c>
      <c r="X52" s="44">
        <f>+'77'!H52*'71'!E$27</f>
        <v>334955.9875359349</v>
      </c>
      <c r="Y52" s="44">
        <f>+'77'!I52*'71'!F$27</f>
        <v>353176.80338606751</v>
      </c>
      <c r="Z52" s="44">
        <f>+'77'!J52*'71'!G$27</f>
        <v>376958.12190490635</v>
      </c>
      <c r="AA52" s="40">
        <f>+'77'!K52*'71'!H$27</f>
        <v>412222.23500450794</v>
      </c>
    </row>
    <row r="53" spans="1:27" x14ac:dyDescent="0.25">
      <c r="A53" s="19"/>
      <c r="B53" s="63"/>
      <c r="C53" s="63"/>
      <c r="D53" s="61" t="s">
        <v>41</v>
      </c>
      <c r="E53" s="44">
        <v>12441.433213393657</v>
      </c>
      <c r="F53" s="44">
        <v>6933.7808409194504</v>
      </c>
      <c r="G53" s="44">
        <v>23640.018437797273</v>
      </c>
      <c r="H53" s="44">
        <v>11843.622868105851</v>
      </c>
      <c r="I53" s="44">
        <v>9975.4877593412475</v>
      </c>
      <c r="J53" s="44">
        <v>18169.978836514467</v>
      </c>
      <c r="K53" s="40">
        <v>16724.849323067112</v>
      </c>
      <c r="Q53" s="19"/>
      <c r="R53" s="63"/>
      <c r="S53" s="63"/>
      <c r="T53" s="61" t="s">
        <v>41</v>
      </c>
      <c r="U53" s="44">
        <f>+'77'!E53*'71'!B$27</f>
        <v>19831.644542149486</v>
      </c>
      <c r="V53" s="44">
        <f>+'77'!F53*'71'!C$27</f>
        <v>9665.6904922417143</v>
      </c>
      <c r="W53" s="44">
        <f>+'77'!G53*'71'!D$27</f>
        <v>30921.144116638832</v>
      </c>
      <c r="X53" s="44">
        <f>+'77'!H53*'71'!E$27</f>
        <v>14816.372208000419</v>
      </c>
      <c r="Y53" s="44">
        <f>+'77'!I53*'71'!F$27</f>
        <v>11362.080557889682</v>
      </c>
      <c r="Z53" s="44">
        <f>+'77'!J53*'71'!G$27</f>
        <v>19732.597016454711</v>
      </c>
      <c r="AA53" s="40">
        <f>+'77'!K53*'71'!H$27</f>
        <v>16724.849323067112</v>
      </c>
    </row>
    <row r="54" spans="1:27" x14ac:dyDescent="0.25">
      <c r="A54" s="19"/>
      <c r="B54" s="63"/>
      <c r="C54" s="63" t="s">
        <v>29</v>
      </c>
      <c r="D54" s="61" t="s">
        <v>6</v>
      </c>
      <c r="E54" s="44">
        <v>169633.94512310508</v>
      </c>
      <c r="F54" s="44">
        <v>197300.37903189627</v>
      </c>
      <c r="G54" s="44">
        <v>248264.804072839</v>
      </c>
      <c r="H54" s="44">
        <v>286513.92645669938</v>
      </c>
      <c r="I54" s="44">
        <v>340496.27458618587</v>
      </c>
      <c r="J54" s="44">
        <v>374544.34734355158</v>
      </c>
      <c r="K54" s="40">
        <v>471582.8301269146</v>
      </c>
      <c r="Q54" s="19"/>
      <c r="R54" s="63"/>
      <c r="S54" s="63" t="s">
        <v>29</v>
      </c>
      <c r="T54" s="61" t="s">
        <v>6</v>
      </c>
      <c r="U54" s="44">
        <f>+'77'!E54*'71'!B$27</f>
        <v>270396.50852622947</v>
      </c>
      <c r="V54" s="44">
        <f>+'77'!F54*'71'!C$27</f>
        <v>275036.72837046342</v>
      </c>
      <c r="W54" s="44">
        <f>+'77'!G54*'71'!D$27</f>
        <v>324730.36372727342</v>
      </c>
      <c r="X54" s="44">
        <f>+'77'!H54*'71'!E$27</f>
        <v>358428.92199733091</v>
      </c>
      <c r="Y54" s="44">
        <f>+'77'!I54*'71'!F$27</f>
        <v>387825.25675366569</v>
      </c>
      <c r="Z54" s="44">
        <f>+'77'!J54*'71'!G$27</f>
        <v>406755.16121509706</v>
      </c>
      <c r="AA54" s="40">
        <f>+'77'!K54*'71'!H$27</f>
        <v>471582.8301269146</v>
      </c>
    </row>
    <row r="55" spans="1:27" x14ac:dyDescent="0.25">
      <c r="A55" s="19"/>
      <c r="B55" s="63"/>
      <c r="C55" s="64"/>
      <c r="D55" s="61" t="s">
        <v>41</v>
      </c>
      <c r="E55" s="44">
        <v>7958.1957641696117</v>
      </c>
      <c r="F55" s="44">
        <v>7335.4465781864701</v>
      </c>
      <c r="G55" s="44">
        <v>10751.388459549293</v>
      </c>
      <c r="H55" s="44">
        <v>8881.8300634998177</v>
      </c>
      <c r="I55" s="44">
        <v>10141.308448314761</v>
      </c>
      <c r="J55" s="44">
        <v>12005.812915260567</v>
      </c>
      <c r="K55" s="40">
        <v>13196.128324440433</v>
      </c>
      <c r="Q55" s="19"/>
      <c r="R55" s="63"/>
      <c r="S55" s="64"/>
      <c r="T55" s="61" t="s">
        <v>41</v>
      </c>
      <c r="U55" s="44">
        <f>+'77'!E55*'71'!B$27</f>
        <v>12685.36404808636</v>
      </c>
      <c r="V55" s="44">
        <f>+'77'!F55*'71'!C$27</f>
        <v>10225.61252999194</v>
      </c>
      <c r="W55" s="44">
        <f>+'77'!G55*'71'!D$27</f>
        <v>14062.816105090475</v>
      </c>
      <c r="X55" s="44">
        <f>+'77'!H55*'71'!E$27</f>
        <v>11111.169409438271</v>
      </c>
      <c r="Y55" s="44">
        <f>+'77'!I55*'71'!F$27</f>
        <v>11550.950322630513</v>
      </c>
      <c r="Z55" s="44">
        <f>+'77'!J55*'71'!G$27</f>
        <v>13038.312825972976</v>
      </c>
      <c r="AA55" s="40">
        <f>+'77'!K55*'71'!H$27</f>
        <v>13196.128324440433</v>
      </c>
    </row>
    <row r="56" spans="1:27" x14ac:dyDescent="0.25">
      <c r="A56" s="19"/>
      <c r="B56" s="63"/>
      <c r="C56" s="63" t="s">
        <v>30</v>
      </c>
      <c r="D56" s="61" t="s">
        <v>6</v>
      </c>
      <c r="E56" s="44">
        <v>251180.91047622196</v>
      </c>
      <c r="F56" s="44">
        <v>301009.49049778201</v>
      </c>
      <c r="G56" s="44">
        <v>332677.80380401318</v>
      </c>
      <c r="H56" s="44">
        <v>402130.3537015547</v>
      </c>
      <c r="I56" s="44">
        <v>435749.64404246904</v>
      </c>
      <c r="J56" s="44">
        <v>512289.01180832792</v>
      </c>
      <c r="K56" s="40">
        <v>627273.12730894575</v>
      </c>
      <c r="Q56" s="19"/>
      <c r="R56" s="63"/>
      <c r="S56" s="63" t="s">
        <v>30</v>
      </c>
      <c r="T56" s="61" t="s">
        <v>6</v>
      </c>
      <c r="U56" s="44">
        <f>+'77'!E56*'71'!B$27</f>
        <v>400382.37129909778</v>
      </c>
      <c r="V56" s="44">
        <f>+'77'!F56*'71'!C$27</f>
        <v>419607.22975390818</v>
      </c>
      <c r="W56" s="44">
        <f>+'77'!G56*'71'!D$27</f>
        <v>435142.56737564923</v>
      </c>
      <c r="X56" s="44">
        <f>+'77'!H56*'71'!E$27</f>
        <v>503065.07248064491</v>
      </c>
      <c r="Y56" s="44">
        <f>+'77'!I56*'71'!F$27</f>
        <v>496318.84456437227</v>
      </c>
      <c r="Z56" s="44">
        <f>+'77'!J56*'71'!G$27</f>
        <v>556345.86682384415</v>
      </c>
      <c r="AA56" s="40">
        <f>+'77'!K56*'71'!H$27</f>
        <v>627273.12730894575</v>
      </c>
    </row>
    <row r="57" spans="1:27" x14ac:dyDescent="0.25">
      <c r="A57" s="19"/>
      <c r="B57" s="63"/>
      <c r="C57" s="64"/>
      <c r="D57" s="61" t="s">
        <v>41</v>
      </c>
      <c r="E57" s="44">
        <v>8867.1107708107738</v>
      </c>
      <c r="F57" s="44">
        <v>8529.3916550537979</v>
      </c>
      <c r="G57" s="44">
        <v>12151.783212324866</v>
      </c>
      <c r="H57" s="44">
        <v>12596.371337677785</v>
      </c>
      <c r="I57" s="44">
        <v>9671.2666566130192</v>
      </c>
      <c r="J57" s="44">
        <v>12653.48319076726</v>
      </c>
      <c r="K57" s="40">
        <v>11700.69465721919</v>
      </c>
      <c r="Q57" s="19"/>
      <c r="R57" s="63"/>
      <c r="S57" s="64"/>
      <c r="T57" s="61" t="s">
        <v>41</v>
      </c>
      <c r="U57" s="44">
        <f>+'77'!E57*'71'!B$27</f>
        <v>14134.174568672372</v>
      </c>
      <c r="V57" s="44">
        <f>+'77'!F57*'71'!C$27</f>
        <v>11889.971967144995</v>
      </c>
      <c r="W57" s="44">
        <f>+'77'!G57*'71'!D$27</f>
        <v>15894.532441720925</v>
      </c>
      <c r="X57" s="44">
        <f>+'77'!H57*'71'!E$27</f>
        <v>15758.060543434907</v>
      </c>
      <c r="Y57" s="44">
        <f>+'77'!I57*'71'!F$27</f>
        <v>11015.572721882229</v>
      </c>
      <c r="Z57" s="44">
        <f>+'77'!J57*'71'!G$27</f>
        <v>13741.682745173244</v>
      </c>
      <c r="AA57" s="40">
        <f>+'77'!K57*'71'!H$27</f>
        <v>11700.69465721919</v>
      </c>
    </row>
    <row r="58" spans="1:27" x14ac:dyDescent="0.25">
      <c r="A58" s="19"/>
      <c r="B58" s="63"/>
      <c r="C58" s="63" t="s">
        <v>42</v>
      </c>
      <c r="D58" s="61" t="s">
        <v>6</v>
      </c>
      <c r="E58" s="44">
        <v>169253.94396421613</v>
      </c>
      <c r="F58" s="44">
        <v>207682.33681922674</v>
      </c>
      <c r="G58" s="44">
        <v>226318.83736386569</v>
      </c>
      <c r="H58" s="44">
        <v>275181.68156826106</v>
      </c>
      <c r="I58" s="44">
        <v>323354.58865450398</v>
      </c>
      <c r="J58" s="44">
        <v>350903.63609764149</v>
      </c>
      <c r="K58" s="40">
        <v>435541.58466841874</v>
      </c>
      <c r="Q58" s="19"/>
      <c r="R58" s="63"/>
      <c r="S58" s="63" t="s">
        <v>42</v>
      </c>
      <c r="T58" s="61" t="s">
        <v>6</v>
      </c>
      <c r="U58" s="44">
        <f>+'77'!E58*'71'!B$27</f>
        <v>269790.78667896049</v>
      </c>
      <c r="V58" s="44">
        <f>+'77'!F58*'71'!C$27</f>
        <v>289509.17752600211</v>
      </c>
      <c r="W58" s="44">
        <f>+'77'!G58*'71'!D$27</f>
        <v>296025.03927193634</v>
      </c>
      <c r="X58" s="44">
        <f>+'77'!H58*'71'!E$27</f>
        <v>344252.28364189458</v>
      </c>
      <c r="Y58" s="44">
        <f>+'77'!I58*'71'!F$27</f>
        <v>368300.87647748005</v>
      </c>
      <c r="Z58" s="44">
        <f>+'77'!J58*'71'!G$27</f>
        <v>381081.3488020387</v>
      </c>
      <c r="AA58" s="40">
        <f>+'77'!K58*'71'!H$27</f>
        <v>435541.58466841874</v>
      </c>
    </row>
    <row r="59" spans="1:27" x14ac:dyDescent="0.25">
      <c r="A59" s="19"/>
      <c r="B59" s="63"/>
      <c r="C59" s="64"/>
      <c r="D59" s="61" t="s">
        <v>41</v>
      </c>
      <c r="E59" s="44">
        <v>11329.734450769711</v>
      </c>
      <c r="F59" s="44">
        <v>8346.4753547791388</v>
      </c>
      <c r="G59" s="44">
        <v>6667.478897954019</v>
      </c>
      <c r="H59" s="44">
        <v>8701.8534735839221</v>
      </c>
      <c r="I59" s="44">
        <v>9074.5225016022687</v>
      </c>
      <c r="J59" s="44">
        <v>11875.749215450816</v>
      </c>
      <c r="K59" s="40">
        <v>16300.735281613537</v>
      </c>
      <c r="Q59" s="19"/>
      <c r="R59" s="63"/>
      <c r="S59" s="64"/>
      <c r="T59" s="61" t="s">
        <v>41</v>
      </c>
      <c r="U59" s="44">
        <f>+'77'!E59*'71'!B$27</f>
        <v>18059.596714526917</v>
      </c>
      <c r="V59" s="44">
        <f>+'77'!F59*'71'!C$27</f>
        <v>11634.986644562121</v>
      </c>
      <c r="W59" s="44">
        <f>+'77'!G59*'71'!D$27</f>
        <v>8721.0623985238581</v>
      </c>
      <c r="X59" s="44">
        <f>+'77'!H59*'71'!E$27</f>
        <v>10886.018695453486</v>
      </c>
      <c r="Y59" s="44">
        <f>+'77'!I59*'71'!F$27</f>
        <v>10335.881129324984</v>
      </c>
      <c r="Z59" s="44">
        <f>+'77'!J59*'71'!G$27</f>
        <v>12897.063647979587</v>
      </c>
      <c r="AA59" s="40">
        <f>+'77'!K59*'71'!H$27</f>
        <v>16300.735281613537</v>
      </c>
    </row>
    <row r="60" spans="1:27" x14ac:dyDescent="0.25">
      <c r="A60" s="19"/>
      <c r="B60" s="63"/>
      <c r="C60" s="63" t="s">
        <v>32</v>
      </c>
      <c r="D60" s="61" t="s">
        <v>6</v>
      </c>
      <c r="E60" s="44">
        <v>164971.11448048518</v>
      </c>
      <c r="F60" s="44">
        <v>227930.25057140097</v>
      </c>
      <c r="G60" s="44">
        <v>201996.68985610089</v>
      </c>
      <c r="H60" s="44">
        <v>259071.69419165782</v>
      </c>
      <c r="I60" s="44">
        <v>300698.3494719466</v>
      </c>
      <c r="J60" s="44">
        <v>345651.97975229367</v>
      </c>
      <c r="K60" s="40">
        <v>457107.10445069429</v>
      </c>
      <c r="Q60" s="19"/>
      <c r="R60" s="63"/>
      <c r="S60" s="63" t="s">
        <v>32</v>
      </c>
      <c r="T60" s="61" t="s">
        <v>6</v>
      </c>
      <c r="U60" s="44">
        <f>+'77'!E60*'71'!B$27</f>
        <v>262963.95648189337</v>
      </c>
      <c r="V60" s="44">
        <f>+'77'!F60*'71'!C$27</f>
        <v>317734.76929653296</v>
      </c>
      <c r="W60" s="44">
        <f>+'77'!G60*'71'!D$27</f>
        <v>264211.67033177998</v>
      </c>
      <c r="X60" s="44">
        <f>+'77'!H60*'71'!E$27</f>
        <v>324098.68943376391</v>
      </c>
      <c r="Y60" s="44">
        <f>+'77'!I60*'71'!F$27</f>
        <v>342495.42004854715</v>
      </c>
      <c r="Z60" s="44">
        <f>+'77'!J60*'71'!G$27</f>
        <v>375378.05001099093</v>
      </c>
      <c r="AA60" s="40">
        <f>+'77'!K60*'71'!H$27</f>
        <v>457107.10445069429</v>
      </c>
    </row>
    <row r="61" spans="1:27" x14ac:dyDescent="0.25">
      <c r="A61" s="19"/>
      <c r="B61" s="63"/>
      <c r="C61" s="63"/>
      <c r="D61" s="61" t="s">
        <v>41</v>
      </c>
      <c r="E61" s="44">
        <v>8393.7362013744423</v>
      </c>
      <c r="F61" s="44">
        <v>26819.404541930362</v>
      </c>
      <c r="G61" s="44">
        <v>8604.9665410821035</v>
      </c>
      <c r="H61" s="44">
        <v>11030.35686653933</v>
      </c>
      <c r="I61" s="44">
        <v>13060.173636629064</v>
      </c>
      <c r="J61" s="44">
        <v>14149.582576270544</v>
      </c>
      <c r="K61" s="40">
        <v>24048.707403880231</v>
      </c>
      <c r="Q61" s="19"/>
      <c r="R61" s="63"/>
      <c r="S61" s="63"/>
      <c r="T61" s="61" t="s">
        <v>41</v>
      </c>
      <c r="U61" s="44">
        <f>+'77'!E61*'71'!B$27</f>
        <v>13379.615504990859</v>
      </c>
      <c r="V61" s="44">
        <f>+'77'!F61*'71'!C$27</f>
        <v>37386.249931450926</v>
      </c>
      <c r="W61" s="44">
        <f>+'77'!G61*'71'!D$27</f>
        <v>11255.296235735392</v>
      </c>
      <c r="X61" s="44">
        <f>+'77'!H61*'71'!E$27</f>
        <v>13798.976440040702</v>
      </c>
      <c r="Y61" s="44">
        <f>+'77'!I61*'71'!F$27</f>
        <v>14875.537772120504</v>
      </c>
      <c r="Z61" s="44">
        <f>+'77'!J61*'71'!G$27</f>
        <v>15366.446677829812</v>
      </c>
      <c r="AA61" s="40">
        <f>+'77'!K61*'71'!H$27</f>
        <v>24048.707403880231</v>
      </c>
    </row>
    <row r="62" spans="1:27" x14ac:dyDescent="0.25">
      <c r="A62" s="19"/>
      <c r="B62" s="63"/>
      <c r="C62" s="63" t="s">
        <v>33</v>
      </c>
      <c r="D62" s="61" t="s">
        <v>6</v>
      </c>
      <c r="E62" s="84" t="s">
        <v>34</v>
      </c>
      <c r="F62" s="84" t="s">
        <v>34</v>
      </c>
      <c r="G62" s="84" t="s">
        <v>34</v>
      </c>
      <c r="H62" s="84" t="s">
        <v>34</v>
      </c>
      <c r="I62" s="84" t="s">
        <v>34</v>
      </c>
      <c r="J62" s="44">
        <v>317508.45893895841</v>
      </c>
      <c r="K62" s="40">
        <v>422897.37703558384</v>
      </c>
      <c r="Q62" s="19"/>
      <c r="R62" s="63"/>
      <c r="S62" s="63" t="s">
        <v>33</v>
      </c>
      <c r="T62" s="61" t="s">
        <v>6</v>
      </c>
      <c r="U62" s="84" t="s">
        <v>34</v>
      </c>
      <c r="V62" s="84" t="s">
        <v>34</v>
      </c>
      <c r="W62" s="84" t="s">
        <v>34</v>
      </c>
      <c r="X62" s="84" t="s">
        <v>34</v>
      </c>
      <c r="Y62" s="84" t="s">
        <v>34</v>
      </c>
      <c r="Z62" s="44">
        <f>+'77'!J62*'71'!G$27</f>
        <v>344814.18640770885</v>
      </c>
      <c r="AA62" s="40">
        <f>+'77'!K62*'71'!H$27</f>
        <v>422897.37703558384</v>
      </c>
    </row>
    <row r="63" spans="1:27" x14ac:dyDescent="0.25">
      <c r="A63" s="19"/>
      <c r="B63" s="63"/>
      <c r="C63" s="64"/>
      <c r="D63" s="61" t="s">
        <v>41</v>
      </c>
      <c r="E63" s="44"/>
      <c r="F63" s="44"/>
      <c r="G63" s="44"/>
      <c r="H63" s="44"/>
      <c r="I63" s="44"/>
      <c r="J63" s="44">
        <v>17252.289458846244</v>
      </c>
      <c r="K63" s="40">
        <v>21383.095910717471</v>
      </c>
      <c r="Q63" s="19"/>
      <c r="R63" s="63"/>
      <c r="S63" s="64"/>
      <c r="T63" s="61" t="s">
        <v>41</v>
      </c>
      <c r="U63" s="44"/>
      <c r="V63" s="44"/>
      <c r="W63" s="44"/>
      <c r="X63" s="44"/>
      <c r="Y63" s="44"/>
      <c r="Z63" s="44">
        <f>+'77'!J63*'71'!G$27</f>
        <v>18735.986352307023</v>
      </c>
      <c r="AA63" s="40">
        <f>+'77'!K63*'71'!H$27</f>
        <v>21383.095910717471</v>
      </c>
    </row>
    <row r="64" spans="1:27" x14ac:dyDescent="0.25">
      <c r="A64" s="19"/>
      <c r="B64" s="63"/>
      <c r="C64" s="63" t="s">
        <v>35</v>
      </c>
      <c r="D64" s="61" t="s">
        <v>6</v>
      </c>
      <c r="E64" s="44">
        <v>174994.43251705807</v>
      </c>
      <c r="F64" s="44">
        <v>211065.27893888412</v>
      </c>
      <c r="G64" s="44">
        <v>237117.95954412984</v>
      </c>
      <c r="H64" s="44">
        <v>278286.98162007792</v>
      </c>
      <c r="I64" s="44">
        <v>330917.22576606367</v>
      </c>
      <c r="J64" s="44">
        <v>387416.96357494278</v>
      </c>
      <c r="K64" s="40">
        <v>511683.46290149103</v>
      </c>
      <c r="Q64" s="19"/>
      <c r="R64" s="63"/>
      <c r="S64" s="63" t="s">
        <v>35</v>
      </c>
      <c r="T64" s="61" t="s">
        <v>6</v>
      </c>
      <c r="U64" s="44">
        <f>+'77'!E64*'71'!B$27</f>
        <v>278941.12543219054</v>
      </c>
      <c r="V64" s="44">
        <f>+'77'!F64*'71'!C$27</f>
        <v>294224.9988408045</v>
      </c>
      <c r="W64" s="44">
        <f>+'77'!G64*'71'!D$27</f>
        <v>310150.29108372185</v>
      </c>
      <c r="X64" s="44">
        <f>+'77'!H64*'71'!E$27</f>
        <v>348137.01400671742</v>
      </c>
      <c r="Y64" s="44">
        <f>+'77'!I64*'71'!F$27</f>
        <v>376914.7201475465</v>
      </c>
      <c r="Z64" s="44">
        <f>+'77'!J64*'71'!G$27</f>
        <v>420734.82244238787</v>
      </c>
      <c r="AA64" s="40">
        <f>+'77'!K64*'71'!H$27</f>
        <v>511683.46290149103</v>
      </c>
    </row>
    <row r="65" spans="1:27" x14ac:dyDescent="0.25">
      <c r="A65" s="19"/>
      <c r="B65" s="63"/>
      <c r="C65" s="64"/>
      <c r="D65" s="61" t="s">
        <v>41</v>
      </c>
      <c r="E65" s="44">
        <v>7028.8276220261096</v>
      </c>
      <c r="F65" s="44">
        <v>8068.7763242964693</v>
      </c>
      <c r="G65" s="44">
        <v>9676.8653956766448</v>
      </c>
      <c r="H65" s="44">
        <v>6708.0731213783074</v>
      </c>
      <c r="I65" s="44">
        <v>9472.9766111529952</v>
      </c>
      <c r="J65" s="44">
        <v>20972.898487921477</v>
      </c>
      <c r="K65" s="40">
        <v>18139.193272208169</v>
      </c>
      <c r="Q65" s="19"/>
      <c r="R65" s="63"/>
      <c r="S65" s="64"/>
      <c r="T65" s="61" t="s">
        <v>41</v>
      </c>
      <c r="U65" s="44">
        <f>+'77'!E65*'71'!B$27</f>
        <v>11203.951229509617</v>
      </c>
      <c r="V65" s="44">
        <f>+'77'!F65*'71'!C$27</f>
        <v>11247.874196069279</v>
      </c>
      <c r="W65" s="44">
        <f>+'77'!G65*'71'!D$27</f>
        <v>12657.339937545052</v>
      </c>
      <c r="X65" s="44">
        <f>+'77'!H65*'71'!E$27</f>
        <v>8391.7994748442616</v>
      </c>
      <c r="Y65" s="44">
        <f>+'77'!I65*'71'!F$27</f>
        <v>10789.720360103262</v>
      </c>
      <c r="Z65" s="44">
        <f>+'77'!J65*'71'!G$27</f>
        <v>22776.567757882727</v>
      </c>
      <c r="AA65" s="40">
        <f>+'77'!K65*'71'!H$27</f>
        <v>18139.193272208169</v>
      </c>
    </row>
    <row r="66" spans="1:27" x14ac:dyDescent="0.25">
      <c r="A66" s="19"/>
      <c r="B66" s="63"/>
      <c r="C66" s="63" t="s">
        <v>36</v>
      </c>
      <c r="D66" s="61" t="s">
        <v>6</v>
      </c>
      <c r="E66" s="44">
        <v>174044.39663258829</v>
      </c>
      <c r="F66" s="44">
        <v>211511.73975978143</v>
      </c>
      <c r="G66" s="44">
        <v>266925.85412894853</v>
      </c>
      <c r="H66" s="44">
        <v>287431.61181204236</v>
      </c>
      <c r="I66" s="44">
        <v>312848.03219934413</v>
      </c>
      <c r="J66" s="44">
        <v>378163.04965640261</v>
      </c>
      <c r="K66" s="40">
        <v>485120.39184745261</v>
      </c>
      <c r="Q66" s="19"/>
      <c r="R66" s="63"/>
      <c r="S66" s="63" t="s">
        <v>36</v>
      </c>
      <c r="T66" s="61" t="s">
        <v>6</v>
      </c>
      <c r="U66" s="44">
        <f>+'77'!E66*'71'!B$27</f>
        <v>277426.7682323457</v>
      </c>
      <c r="V66" s="44">
        <f>+'77'!F66*'71'!C$27</f>
        <v>294847.36522513535</v>
      </c>
      <c r="W66" s="44">
        <f>+'77'!G66*'71'!D$27</f>
        <v>349139.01720066468</v>
      </c>
      <c r="X66" s="44">
        <f>+'77'!H66*'71'!E$27</f>
        <v>359576.94637686497</v>
      </c>
      <c r="Y66" s="44">
        <f>+'77'!I66*'71'!F$27</f>
        <v>356333.90867505298</v>
      </c>
      <c r="Z66" s="44">
        <f>+'77'!J66*'71'!G$27</f>
        <v>410685.07192685327</v>
      </c>
      <c r="AA66" s="40">
        <f>+'77'!K66*'71'!H$27</f>
        <v>485120.39184745261</v>
      </c>
    </row>
    <row r="67" spans="1:27" x14ac:dyDescent="0.25">
      <c r="A67" s="19"/>
      <c r="B67" s="63"/>
      <c r="C67" s="64"/>
      <c r="D67" s="61" t="s">
        <v>41</v>
      </c>
      <c r="E67" s="44">
        <v>11182.508234214931</v>
      </c>
      <c r="F67" s="44">
        <v>20778.737842404142</v>
      </c>
      <c r="G67" s="44">
        <v>37549.741116058402</v>
      </c>
      <c r="H67" s="44">
        <v>16614.212481283324</v>
      </c>
      <c r="I67" s="44">
        <v>14565.063931340301</v>
      </c>
      <c r="J67" s="44">
        <v>19183.080558338763</v>
      </c>
      <c r="K67" s="40">
        <v>23107.384795108475</v>
      </c>
      <c r="Q67" s="19"/>
      <c r="R67" s="63"/>
      <c r="S67" s="64"/>
      <c r="T67" s="61" t="s">
        <v>41</v>
      </c>
      <c r="U67" s="44">
        <f>+'77'!E67*'71'!B$27</f>
        <v>17824.918125338598</v>
      </c>
      <c r="V67" s="44">
        <f>+'77'!F67*'71'!C$27</f>
        <v>28965.560552311377</v>
      </c>
      <c r="W67" s="44">
        <f>+'77'!G67*'71'!D$27</f>
        <v>49115.061379804392</v>
      </c>
      <c r="X67" s="44">
        <f>+'77'!H67*'71'!E$27</f>
        <v>20784.379814085438</v>
      </c>
      <c r="Y67" s="44">
        <f>+'77'!I67*'71'!F$27</f>
        <v>16589.607817796601</v>
      </c>
      <c r="Z67" s="44">
        <f>+'77'!J67*'71'!G$27</f>
        <v>20832.825486355898</v>
      </c>
      <c r="AA67" s="40">
        <f>+'77'!K67*'71'!H$27</f>
        <v>23107.384795108475</v>
      </c>
    </row>
    <row r="68" spans="1:27" x14ac:dyDescent="0.25">
      <c r="A68" s="19"/>
      <c r="B68" s="63"/>
      <c r="C68" s="63" t="s">
        <v>37</v>
      </c>
      <c r="D68" s="61" t="s">
        <v>6</v>
      </c>
      <c r="E68" s="44">
        <v>158875.36295448174</v>
      </c>
      <c r="F68" s="44">
        <v>214689.65533596839</v>
      </c>
      <c r="G68" s="44">
        <v>262133.18132422739</v>
      </c>
      <c r="H68" s="44">
        <v>275007.28935702797</v>
      </c>
      <c r="I68" s="44">
        <v>332518.35089489527</v>
      </c>
      <c r="J68" s="44">
        <v>375093.47998205863</v>
      </c>
      <c r="K68" s="40">
        <v>483152.8233484638</v>
      </c>
      <c r="Q68" s="19"/>
      <c r="R68" s="63"/>
      <c r="S68" s="63" t="s">
        <v>37</v>
      </c>
      <c r="T68" s="61" t="s">
        <v>6</v>
      </c>
      <c r="U68" s="44">
        <f>+'77'!E68*'71'!B$27</f>
        <v>253247.32854944386</v>
      </c>
      <c r="V68" s="44">
        <f>+'77'!F68*'71'!C$27</f>
        <v>299277.37953833997</v>
      </c>
      <c r="W68" s="44">
        <f>+'77'!G68*'71'!D$27</f>
        <v>342870.20117208944</v>
      </c>
      <c r="X68" s="44">
        <f>+'77'!H68*'71'!E$27</f>
        <v>344034.11898564198</v>
      </c>
      <c r="Y68" s="44">
        <f>+'77'!I68*'71'!F$27</f>
        <v>378738.40166928573</v>
      </c>
      <c r="Z68" s="44">
        <f>+'77'!J68*'71'!G$27</f>
        <v>407351.51926051569</v>
      </c>
      <c r="AA68" s="40">
        <f>+'77'!K68*'71'!H$27</f>
        <v>483152.8233484638</v>
      </c>
    </row>
    <row r="69" spans="1:27" x14ac:dyDescent="0.25">
      <c r="A69" s="19"/>
      <c r="B69" s="63"/>
      <c r="C69" s="63"/>
      <c r="D69" s="61" t="s">
        <v>41</v>
      </c>
      <c r="E69" s="44">
        <v>11792.143167164835</v>
      </c>
      <c r="F69" s="44">
        <v>32254.26509462524</v>
      </c>
      <c r="G69" s="44">
        <v>22675.467927148904</v>
      </c>
      <c r="H69" s="44">
        <v>11240.640065487685</v>
      </c>
      <c r="I69" s="44">
        <v>22056.299221855905</v>
      </c>
      <c r="J69" s="44">
        <v>20823.343824737141</v>
      </c>
      <c r="K69" s="40">
        <v>19845.246804859216</v>
      </c>
      <c r="Q69" s="19"/>
      <c r="R69" s="63"/>
      <c r="S69" s="63"/>
      <c r="T69" s="61" t="s">
        <v>41</v>
      </c>
      <c r="U69" s="44">
        <f>+'77'!E69*'71'!B$27</f>
        <v>18796.676208460747</v>
      </c>
      <c r="V69" s="44">
        <f>+'77'!F69*'71'!C$27</f>
        <v>44962.445541907589</v>
      </c>
      <c r="W69" s="44">
        <f>+'77'!G69*'71'!D$27</f>
        <v>29659.512048710767</v>
      </c>
      <c r="X69" s="44">
        <f>+'77'!H69*'71'!E$27</f>
        <v>14062.040721925094</v>
      </c>
      <c r="Y69" s="44">
        <f>+'77'!I69*'71'!F$27</f>
        <v>25122.124813693878</v>
      </c>
      <c r="Z69" s="44">
        <f>+'77'!J69*'71'!G$27</f>
        <v>22614.151393664539</v>
      </c>
      <c r="AA69" s="40">
        <f>+'77'!K69*'71'!H$27</f>
        <v>19845.246804859216</v>
      </c>
    </row>
    <row r="70" spans="1:27" x14ac:dyDescent="0.25">
      <c r="A70" s="19"/>
      <c r="B70" s="63"/>
      <c r="C70" s="63" t="s">
        <v>38</v>
      </c>
      <c r="D70" s="61" t="s">
        <v>6</v>
      </c>
      <c r="E70" s="44">
        <v>190713.55459778028</v>
      </c>
      <c r="F70" s="44">
        <v>202300.57989982079</v>
      </c>
      <c r="G70" s="44">
        <v>231028.57719429093</v>
      </c>
      <c r="H70" s="44">
        <v>288657.37972427811</v>
      </c>
      <c r="I70" s="44">
        <v>319981.45585269935</v>
      </c>
      <c r="J70" s="44">
        <v>398605.69722093962</v>
      </c>
      <c r="K70" s="40">
        <v>487910.49028537446</v>
      </c>
      <c r="Q70" s="19"/>
      <c r="R70" s="63"/>
      <c r="S70" s="63" t="s">
        <v>38</v>
      </c>
      <c r="T70" s="61" t="s">
        <v>6</v>
      </c>
      <c r="U70" s="44">
        <f>+'77'!E70*'71'!B$27</f>
        <v>303997.40602886176</v>
      </c>
      <c r="V70" s="44">
        <f>+'77'!F70*'71'!C$27</f>
        <v>282007.00838035019</v>
      </c>
      <c r="W70" s="44">
        <f>+'77'!G70*'71'!D$27</f>
        <v>302185.37897013256</v>
      </c>
      <c r="X70" s="44">
        <f>+'77'!H70*'71'!E$27</f>
        <v>361110.3820350719</v>
      </c>
      <c r="Y70" s="44">
        <f>+'77'!I70*'71'!F$27</f>
        <v>364458.87821622455</v>
      </c>
      <c r="Z70" s="44">
        <f>+'77'!J70*'71'!G$27</f>
        <v>432885.78718194045</v>
      </c>
      <c r="AA70" s="40">
        <f>+'77'!K70*'71'!H$27</f>
        <v>487910.49028537446</v>
      </c>
    </row>
    <row r="71" spans="1:27" x14ac:dyDescent="0.25">
      <c r="A71" s="19"/>
      <c r="B71" s="63"/>
      <c r="C71" s="64"/>
      <c r="D71" s="61" t="s">
        <v>41</v>
      </c>
      <c r="E71" s="44">
        <v>15374.614755518842</v>
      </c>
      <c r="F71" s="44">
        <v>12445.918320280774</v>
      </c>
      <c r="G71" s="44">
        <v>9051.8318931737158</v>
      </c>
      <c r="H71" s="44">
        <v>14644.065707542512</v>
      </c>
      <c r="I71" s="44">
        <v>17793.546072838479</v>
      </c>
      <c r="J71" s="44">
        <v>21858.401433761072</v>
      </c>
      <c r="K71" s="40">
        <v>20956.826910323267</v>
      </c>
      <c r="Q71" s="19"/>
      <c r="R71" s="63"/>
      <c r="S71" s="64"/>
      <c r="T71" s="61" t="s">
        <v>41</v>
      </c>
      <c r="U71" s="44">
        <f>+'77'!E71*'71'!B$27</f>
        <v>24507.135920297031</v>
      </c>
      <c r="V71" s="44">
        <f>+'77'!F71*'71'!C$27</f>
        <v>17349.610138471402</v>
      </c>
      <c r="W71" s="44">
        <f>+'77'!G71*'71'!D$27</f>
        <v>11839.79611627122</v>
      </c>
      <c r="X71" s="44">
        <f>+'77'!H71*'71'!E$27</f>
        <v>18319.726200135679</v>
      </c>
      <c r="Y71" s="44">
        <f>+'77'!I71*'71'!F$27</f>
        <v>20266.848976963029</v>
      </c>
      <c r="Z71" s="44">
        <f>+'77'!J71*'71'!G$27</f>
        <v>23738.223957064525</v>
      </c>
      <c r="AA71" s="40">
        <f>+'77'!K71*'71'!H$27</f>
        <v>20956.826910323267</v>
      </c>
    </row>
    <row r="72" spans="1:27" x14ac:dyDescent="0.25">
      <c r="A72" s="19"/>
      <c r="B72" s="63"/>
      <c r="C72" s="63" t="s">
        <v>39</v>
      </c>
      <c r="D72" s="61" t="s">
        <v>6</v>
      </c>
      <c r="E72" s="44">
        <v>186920.37194318348</v>
      </c>
      <c r="F72" s="44">
        <v>296510.96467078052</v>
      </c>
      <c r="G72" s="44">
        <v>315804.15492393915</v>
      </c>
      <c r="H72" s="44">
        <v>357981.85303619341</v>
      </c>
      <c r="I72" s="44">
        <v>434455.07957161445</v>
      </c>
      <c r="J72" s="44">
        <v>516937.04989255348</v>
      </c>
      <c r="K72" s="40">
        <v>646904.50699335884</v>
      </c>
      <c r="Q72" s="19"/>
      <c r="R72" s="63"/>
      <c r="S72" s="63" t="s">
        <v>39</v>
      </c>
      <c r="T72" s="61" t="s">
        <v>6</v>
      </c>
      <c r="U72" s="44">
        <f>+'77'!E72*'71'!B$27</f>
        <v>297951.07287743443</v>
      </c>
      <c r="V72" s="44">
        <f>+'77'!F72*'71'!C$27</f>
        <v>413336.2847510681</v>
      </c>
      <c r="W72" s="44">
        <f>+'77'!G72*'71'!D$27</f>
        <v>413071.83464051242</v>
      </c>
      <c r="X72" s="44">
        <f>+'77'!H72*'71'!E$27</f>
        <v>447835.29814827791</v>
      </c>
      <c r="Y72" s="44">
        <f>+'77'!I72*'71'!F$27</f>
        <v>494844.33563206886</v>
      </c>
      <c r="Z72" s="44">
        <f>+'77'!J72*'71'!G$27</f>
        <v>561393.63618331309</v>
      </c>
      <c r="AA72" s="40">
        <f>+'77'!K72*'71'!H$27</f>
        <v>646904.50699335884</v>
      </c>
    </row>
    <row r="73" spans="1:27" x14ac:dyDescent="0.25">
      <c r="A73" s="19"/>
      <c r="B73" s="63"/>
      <c r="C73" s="64"/>
      <c r="D73" s="61" t="s">
        <v>41</v>
      </c>
      <c r="E73" s="44">
        <v>10691.424330706825</v>
      </c>
      <c r="F73" s="44">
        <v>46924.566274474848</v>
      </c>
      <c r="G73" s="44">
        <v>15653.605427706796</v>
      </c>
      <c r="H73" s="44">
        <v>18616.329080390831</v>
      </c>
      <c r="I73" s="44">
        <v>17017.015807141324</v>
      </c>
      <c r="J73" s="44">
        <v>29846.350254444504</v>
      </c>
      <c r="K73" s="40">
        <v>28499.168500635777</v>
      </c>
      <c r="Q73" s="19"/>
      <c r="R73" s="63"/>
      <c r="S73" s="64"/>
      <c r="T73" s="61" t="s">
        <v>41</v>
      </c>
      <c r="U73" s="44">
        <f>+'77'!E73*'71'!B$27</f>
        <v>17042.130383146676</v>
      </c>
      <c r="V73" s="44">
        <f>+'77'!F73*'71'!C$27</f>
        <v>65412.845386617941</v>
      </c>
      <c r="W73" s="44">
        <f>+'77'!G73*'71'!D$27</f>
        <v>20474.91589944049</v>
      </c>
      <c r="X73" s="44">
        <f>+'77'!H73*'71'!E$27</f>
        <v>23289.027679568928</v>
      </c>
      <c r="Y73" s="44">
        <f>+'77'!I73*'71'!F$27</f>
        <v>19382.381004333969</v>
      </c>
      <c r="Z73" s="44">
        <f>+'77'!J73*'71'!G$27</f>
        <v>32413.136376326733</v>
      </c>
      <c r="AA73" s="40">
        <f>+'77'!K73*'71'!H$27</f>
        <v>28499.168500635777</v>
      </c>
    </row>
    <row r="74" spans="1:27" x14ac:dyDescent="0.25">
      <c r="A74" s="19"/>
      <c r="B74" s="63"/>
      <c r="C74" s="63" t="s">
        <v>40</v>
      </c>
      <c r="D74" s="61" t="s">
        <v>6</v>
      </c>
      <c r="E74" s="44">
        <v>237896.29979283811</v>
      </c>
      <c r="F74" s="44">
        <v>211115.90183465459</v>
      </c>
      <c r="G74" s="44">
        <v>306789.65198681917</v>
      </c>
      <c r="H74" s="44">
        <v>374068.86917575938</v>
      </c>
      <c r="I74" s="44">
        <v>425039.96422965167</v>
      </c>
      <c r="J74" s="44">
        <v>495153.96210226376</v>
      </c>
      <c r="K74" s="40">
        <v>685240.5091582702</v>
      </c>
      <c r="Q74" s="19"/>
      <c r="R74" s="63"/>
      <c r="S74" s="63" t="s">
        <v>40</v>
      </c>
      <c r="T74" s="61" t="s">
        <v>6</v>
      </c>
      <c r="U74" s="44">
        <f>+'77'!E74*'71'!B$27</f>
        <v>379206.70186978392</v>
      </c>
      <c r="V74" s="44">
        <f>+'77'!F74*'71'!C$27</f>
        <v>294295.56715750851</v>
      </c>
      <c r="W74" s="44">
        <f>+'77'!G74*'71'!D$27</f>
        <v>401280.86479875946</v>
      </c>
      <c r="X74" s="44">
        <f>+'77'!H74*'71'!E$27</f>
        <v>467960.15533887496</v>
      </c>
      <c r="Y74" s="44">
        <f>+'77'!I74*'71'!F$27</f>
        <v>484120.51925757324</v>
      </c>
      <c r="Z74" s="44">
        <f>+'77'!J74*'71'!G$27</f>
        <v>537737.20284305851</v>
      </c>
      <c r="AA74" s="40">
        <f>+'77'!K74*'71'!H$27</f>
        <v>685240.5091582702</v>
      </c>
    </row>
    <row r="75" spans="1:27" x14ac:dyDescent="0.25">
      <c r="A75" s="19"/>
      <c r="B75" s="63"/>
      <c r="C75" s="64"/>
      <c r="D75" s="61" t="s">
        <v>41</v>
      </c>
      <c r="E75" s="44">
        <v>36680.841821984563</v>
      </c>
      <c r="F75" s="44">
        <v>18550.982046210287</v>
      </c>
      <c r="G75" s="44">
        <v>12814.544720740118</v>
      </c>
      <c r="H75" s="44">
        <v>23117.780736896188</v>
      </c>
      <c r="I75" s="44">
        <v>25083.046292652434</v>
      </c>
      <c r="J75" s="44">
        <v>23339.586976491624</v>
      </c>
      <c r="K75" s="40">
        <v>34062.858692243011</v>
      </c>
      <c r="Q75" s="19"/>
      <c r="R75" s="63"/>
      <c r="S75" s="64"/>
      <c r="T75" s="61" t="s">
        <v>41</v>
      </c>
      <c r="U75" s="44">
        <f>+'77'!E75*'71'!B$27</f>
        <v>58469.261864243388</v>
      </c>
      <c r="V75" s="44">
        <f>+'77'!F75*'71'!C$27</f>
        <v>25860.068972417143</v>
      </c>
      <c r="W75" s="44">
        <f>+'77'!G75*'71'!D$27</f>
        <v>16761.424494728075</v>
      </c>
      <c r="X75" s="44">
        <f>+'77'!H75*'71'!E$27</f>
        <v>28920.343701857128</v>
      </c>
      <c r="Y75" s="44">
        <f>+'77'!I75*'71'!F$27</f>
        <v>28569.589727331124</v>
      </c>
      <c r="Z75" s="44">
        <f>+'77'!J75*'71'!G$27</f>
        <v>25346.791456469906</v>
      </c>
      <c r="AA75" s="40">
        <f>+'77'!K75*'71'!H$27</f>
        <v>34062.858692243011</v>
      </c>
    </row>
    <row r="76" spans="1:27" x14ac:dyDescent="0.25">
      <c r="A76" s="19"/>
      <c r="B76" s="63"/>
      <c r="C76" s="18" t="s">
        <v>20</v>
      </c>
      <c r="D76" s="61" t="s">
        <v>6</v>
      </c>
      <c r="E76" s="44">
        <f>+'75'!E25</f>
        <v>210638.25987961679</v>
      </c>
      <c r="F76" s="44">
        <f>+'75'!F25</f>
        <v>253230.38226508992</v>
      </c>
      <c r="G76" s="44">
        <f>+'75'!G25</f>
        <v>286678.88029404049</v>
      </c>
      <c r="H76" s="44">
        <f>+'75'!H25</f>
        <v>344020.69906407315</v>
      </c>
      <c r="I76" s="44">
        <f>+'75'!I25</f>
        <v>383852.53582535323</v>
      </c>
      <c r="J76" s="44">
        <f>+'75'!J25</f>
        <v>441691.45093462802</v>
      </c>
      <c r="K76" s="40">
        <f>+'75'!K25</f>
        <v>551453.9266158361</v>
      </c>
      <c r="Q76" s="19"/>
      <c r="R76" s="63"/>
      <c r="S76" s="18" t="s">
        <v>20</v>
      </c>
      <c r="T76" s="61" t="s">
        <v>6</v>
      </c>
      <c r="U76" s="44">
        <f>+'77'!E76*'71'!B$27</f>
        <v>335757.38624810911</v>
      </c>
      <c r="V76" s="44">
        <f>+'77'!F76*'71'!C$27</f>
        <v>353003.15287753538</v>
      </c>
      <c r="W76" s="44">
        <f>+'77'!G76*'71'!D$27</f>
        <v>374975.97542460496</v>
      </c>
      <c r="X76" s="44">
        <f>+'77'!H76*'71'!E$27</f>
        <v>430369.89452915546</v>
      </c>
      <c r="Y76" s="44">
        <f>+'77'!I76*'71'!F$27</f>
        <v>437208.03830507735</v>
      </c>
      <c r="Z76" s="44">
        <f>+'77'!J76*'71'!G$27</f>
        <v>479676.91571500606</v>
      </c>
      <c r="AA76" s="40">
        <f>+'77'!K76*'71'!H$27</f>
        <v>551453.9266158361</v>
      </c>
    </row>
    <row r="77" spans="1:27" x14ac:dyDescent="0.25">
      <c r="A77" s="19"/>
      <c r="B77" s="63"/>
      <c r="C77" s="63"/>
      <c r="D77" s="61" t="s">
        <v>41</v>
      </c>
      <c r="E77" s="44">
        <f>+'75'!E26</f>
        <v>4741.5706523475928</v>
      </c>
      <c r="F77" s="44">
        <f>+'75'!F26</f>
        <v>4773.7376930147129</v>
      </c>
      <c r="G77" s="44">
        <f>+'75'!G26</f>
        <v>5954.5437213457963</v>
      </c>
      <c r="H77" s="44">
        <f>+'75'!H26</f>
        <v>6142.822049636422</v>
      </c>
      <c r="I77" s="44">
        <f>+'75'!I26</f>
        <v>5125.0335603042422</v>
      </c>
      <c r="J77" s="44">
        <f>+'75'!J26</f>
        <v>6668.781655775877</v>
      </c>
      <c r="K77" s="40">
        <f>+'75'!K26</f>
        <v>6458.4237777526678</v>
      </c>
      <c r="Q77" s="19"/>
      <c r="R77" s="63"/>
      <c r="S77" s="63"/>
      <c r="T77" s="61" t="s">
        <v>41</v>
      </c>
      <c r="U77" s="44">
        <f>+'77'!E77*'71'!B$27</f>
        <v>7558.0636198420625</v>
      </c>
      <c r="V77" s="44">
        <f>+'77'!F77*'71'!C$27</f>
        <v>6654.5903440625107</v>
      </c>
      <c r="W77" s="44">
        <f>+'77'!G77*'71'!D$27</f>
        <v>7788.5431875203021</v>
      </c>
      <c r="X77" s="44">
        <f>+'77'!H77*'71'!E$27</f>
        <v>7684.6703840951632</v>
      </c>
      <c r="Y77" s="44">
        <f>+'77'!I77*'71'!F$27</f>
        <v>5837.4132251865321</v>
      </c>
      <c r="Z77" s="44">
        <f>+'77'!J77*'71'!G$27</f>
        <v>7242.2968781726031</v>
      </c>
      <c r="AA77" s="40">
        <f>+'77'!K77*'71'!H$27</f>
        <v>6458.4237777526678</v>
      </c>
    </row>
    <row r="78" spans="1:27" x14ac:dyDescent="0.25">
      <c r="A78" s="19"/>
      <c r="B78" s="63"/>
      <c r="C78" s="63"/>
      <c r="D78" s="61"/>
      <c r="E78" s="44"/>
      <c r="F78" s="44"/>
      <c r="G78" s="44"/>
      <c r="H78" s="44"/>
      <c r="I78" s="44"/>
      <c r="J78" s="44"/>
      <c r="K78" s="40"/>
      <c r="Q78" s="19"/>
      <c r="R78" s="63"/>
      <c r="S78" s="63"/>
      <c r="T78" s="61"/>
      <c r="U78" s="44"/>
      <c r="V78" s="44"/>
      <c r="W78" s="44"/>
      <c r="X78" s="44"/>
      <c r="Y78" s="44"/>
      <c r="Z78" s="44"/>
      <c r="AA78" s="40"/>
    </row>
    <row r="79" spans="1:27" x14ac:dyDescent="0.25">
      <c r="A79" s="19"/>
      <c r="B79" s="18" t="s">
        <v>20</v>
      </c>
      <c r="C79" s="63" t="s">
        <v>22</v>
      </c>
      <c r="D79" s="61" t="s">
        <v>6</v>
      </c>
      <c r="E79" s="44">
        <v>163063.85813727687</v>
      </c>
      <c r="F79" s="44">
        <v>279733.06206896552</v>
      </c>
      <c r="G79" s="44">
        <v>306754.17389505304</v>
      </c>
      <c r="H79" s="44">
        <v>335860.24360953597</v>
      </c>
      <c r="I79" s="44">
        <v>411774.88072740746</v>
      </c>
      <c r="J79" s="44">
        <v>447527.42630889843</v>
      </c>
      <c r="K79" s="40">
        <v>495456.14762635477</v>
      </c>
      <c r="Q79" s="19"/>
      <c r="R79" s="18" t="s">
        <v>20</v>
      </c>
      <c r="S79" s="63" t="s">
        <v>22</v>
      </c>
      <c r="T79" s="61" t="s">
        <v>6</v>
      </c>
      <c r="U79" s="44">
        <f>+'77'!E79*'71'!B$27</f>
        <v>259923.78987081931</v>
      </c>
      <c r="V79" s="44">
        <f>+'77'!F79*'71'!C$27</f>
        <v>389947.88852413796</v>
      </c>
      <c r="W79" s="44">
        <f>+'77'!G79*'71'!D$27</f>
        <v>401234.4594547294</v>
      </c>
      <c r="X79" s="44">
        <f>+'77'!H79*'71'!E$27</f>
        <v>420161.16475552949</v>
      </c>
      <c r="Y79" s="44">
        <f>+'77'!I79*'71'!F$27</f>
        <v>469011.58914851712</v>
      </c>
      <c r="Z79" s="44">
        <f>+'77'!J79*'71'!G$27</f>
        <v>486014.78497146373</v>
      </c>
      <c r="AA79" s="40">
        <f>+'77'!K79*'71'!H$27</f>
        <v>495456.14762635477</v>
      </c>
    </row>
    <row r="80" spans="1:27" x14ac:dyDescent="0.25">
      <c r="A80" s="19"/>
      <c r="B80" s="63"/>
      <c r="C80" s="63"/>
      <c r="D80" s="61" t="s">
        <v>41</v>
      </c>
      <c r="E80" s="44">
        <v>7882.5110666907667</v>
      </c>
      <c r="F80" s="44">
        <v>26732.679806846092</v>
      </c>
      <c r="G80" s="44">
        <v>11440.88240972426</v>
      </c>
      <c r="H80" s="44">
        <v>12760.868738729845</v>
      </c>
      <c r="I80" s="44">
        <v>29000.280579195438</v>
      </c>
      <c r="J80" s="44">
        <v>19826.610554664487</v>
      </c>
      <c r="K80" s="40">
        <v>16333.181751447069</v>
      </c>
      <c r="Q80" s="19"/>
      <c r="R80" s="63"/>
      <c r="S80" s="63"/>
      <c r="T80" s="61" t="s">
        <v>41</v>
      </c>
      <c r="U80" s="44">
        <f>+'77'!E80*'71'!B$27</f>
        <v>12564.722640305081</v>
      </c>
      <c r="V80" s="44">
        <f>+'77'!F80*'71'!C$27</f>
        <v>37265.355650743455</v>
      </c>
      <c r="W80" s="44">
        <f>+'77'!G80*'71'!D$27</f>
        <v>14964.674191919332</v>
      </c>
      <c r="X80" s="44">
        <f>+'77'!H80*'71'!E$27</f>
        <v>15963.846792151035</v>
      </c>
      <c r="Y80" s="44">
        <f>+'77'!I80*'71'!F$27</f>
        <v>33031.319579703602</v>
      </c>
      <c r="Z80" s="44">
        <f>+'77'!J80*'71'!G$27</f>
        <v>21531.699062365635</v>
      </c>
      <c r="AA80" s="40">
        <f>+'77'!K80*'71'!H$27</f>
        <v>16333.181751447069</v>
      </c>
    </row>
    <row r="81" spans="1:27" x14ac:dyDescent="0.25">
      <c r="A81" s="19"/>
      <c r="B81" s="63"/>
      <c r="C81" s="63" t="s">
        <v>25</v>
      </c>
      <c r="D81" s="61" t="s">
        <v>6</v>
      </c>
      <c r="E81" s="44">
        <v>208895.39646651081</v>
      </c>
      <c r="F81" s="44">
        <v>277803.36416889448</v>
      </c>
      <c r="G81" s="44">
        <v>345894.32934837515</v>
      </c>
      <c r="H81" s="44">
        <v>493554.29230977525</v>
      </c>
      <c r="I81" s="44">
        <v>544792.28981727117</v>
      </c>
      <c r="J81" s="44">
        <v>467498.83534904168</v>
      </c>
      <c r="K81" s="40">
        <v>615824.64819426229</v>
      </c>
      <c r="Q81" s="19"/>
      <c r="R81" s="63"/>
      <c r="S81" s="63" t="s">
        <v>25</v>
      </c>
      <c r="T81" s="61" t="s">
        <v>6</v>
      </c>
      <c r="U81" s="44">
        <f>+'77'!E81*'71'!B$27</f>
        <v>332979.26196761819</v>
      </c>
      <c r="V81" s="44">
        <f>+'77'!F81*'71'!C$27</f>
        <v>387257.88965143892</v>
      </c>
      <c r="W81" s="44">
        <f>+'77'!G81*'71'!D$27</f>
        <v>452429.78278767469</v>
      </c>
      <c r="X81" s="44">
        <f>+'77'!H81*'71'!E$27</f>
        <v>617436.4196795288</v>
      </c>
      <c r="Y81" s="44">
        <f>+'77'!I81*'71'!F$27</f>
        <v>620518.41810187185</v>
      </c>
      <c r="Z81" s="44">
        <f>+'77'!J81*'71'!G$27</f>
        <v>507703.73518905928</v>
      </c>
      <c r="AA81" s="40">
        <f>+'77'!K81*'71'!H$27</f>
        <v>615824.64819426229</v>
      </c>
    </row>
    <row r="82" spans="1:27" x14ac:dyDescent="0.25">
      <c r="A82" s="19"/>
      <c r="B82" s="63"/>
      <c r="C82" s="64"/>
      <c r="D82" s="61" t="s">
        <v>41</v>
      </c>
      <c r="E82" s="44">
        <v>8689.0599371660028</v>
      </c>
      <c r="F82" s="44">
        <v>32300.631157085845</v>
      </c>
      <c r="G82" s="44">
        <v>12212.405173104731</v>
      </c>
      <c r="H82" s="44">
        <v>23768.677252789214</v>
      </c>
      <c r="I82" s="44">
        <v>48311.156198986864</v>
      </c>
      <c r="J82" s="44">
        <v>17436.531152798259</v>
      </c>
      <c r="K82" s="40">
        <v>32636.207109051706</v>
      </c>
      <c r="Q82" s="19"/>
      <c r="R82" s="63"/>
      <c r="S82" s="64"/>
      <c r="T82" s="61" t="s">
        <v>41</v>
      </c>
      <c r="U82" s="44">
        <f>+'77'!E82*'71'!B$27</f>
        <v>13850.361539842606</v>
      </c>
      <c r="V82" s="44">
        <f>+'77'!F82*'71'!C$27</f>
        <v>45027.079832977674</v>
      </c>
      <c r="W82" s="44">
        <f>+'77'!G82*'71'!D$27</f>
        <v>15973.825966420989</v>
      </c>
      <c r="X82" s="44">
        <f>+'77'!H82*'71'!E$27</f>
        <v>29734.615243239303</v>
      </c>
      <c r="Y82" s="44">
        <f>+'77'!I82*'71'!F$27</f>
        <v>55026.406910646037</v>
      </c>
      <c r="Z82" s="44">
        <f>+'77'!J82*'71'!G$27</f>
        <v>18936.072831938913</v>
      </c>
      <c r="AA82" s="40">
        <f>+'77'!K82*'71'!H$27</f>
        <v>32636.207109051706</v>
      </c>
    </row>
    <row r="83" spans="1:27" x14ac:dyDescent="0.25">
      <c r="A83" s="19"/>
      <c r="C83" s="63" t="s">
        <v>26</v>
      </c>
      <c r="D83" s="61" t="s">
        <v>6</v>
      </c>
      <c r="E83" s="44">
        <v>276374.9942109189</v>
      </c>
      <c r="F83" s="44">
        <v>350256.60171533632</v>
      </c>
      <c r="G83" s="44">
        <v>439005.53600643872</v>
      </c>
      <c r="H83" s="44">
        <v>517181.88025451038</v>
      </c>
      <c r="I83" s="44">
        <v>586827.87228884536</v>
      </c>
      <c r="J83" s="44">
        <v>623855.26214089734</v>
      </c>
      <c r="K83" s="40">
        <v>730258.03294689569</v>
      </c>
      <c r="Q83" s="19"/>
      <c r="S83" s="63" t="s">
        <v>26</v>
      </c>
      <c r="T83" s="61" t="s">
        <v>6</v>
      </c>
      <c r="U83" s="44">
        <f>+'77'!E83*'71'!B$27</f>
        <v>440541.74077220471</v>
      </c>
      <c r="V83" s="44">
        <f>+'77'!F83*'71'!C$27</f>
        <v>488257.70279117889</v>
      </c>
      <c r="W83" s="44">
        <f>+'77'!G83*'71'!D$27</f>
        <v>574219.24109642184</v>
      </c>
      <c r="X83" s="44">
        <f>+'77'!H83*'71'!E$27</f>
        <v>646994.53219839244</v>
      </c>
      <c r="Y83" s="44">
        <f>+'77'!I83*'71'!F$27</f>
        <v>668396.94653699489</v>
      </c>
      <c r="Z83" s="44">
        <f>+'77'!J83*'71'!G$27</f>
        <v>677506.81468501454</v>
      </c>
      <c r="AA83" s="40">
        <f>+'77'!K83*'71'!H$27</f>
        <v>730258.03294689569</v>
      </c>
    </row>
    <row r="84" spans="1:27" x14ac:dyDescent="0.25">
      <c r="A84" s="19"/>
      <c r="B84" s="63"/>
      <c r="C84" s="64"/>
      <c r="D84" s="61" t="s">
        <v>41</v>
      </c>
      <c r="E84" s="44">
        <v>16109.898201858819</v>
      </c>
      <c r="F84" s="44">
        <v>31850.527319020908</v>
      </c>
      <c r="G84" s="44">
        <v>15133.768912947262</v>
      </c>
      <c r="H84" s="44">
        <v>30187.174419139839</v>
      </c>
      <c r="I84" s="44">
        <v>30085.282825895727</v>
      </c>
      <c r="J84" s="44">
        <v>32604.530024848882</v>
      </c>
      <c r="K84" s="40">
        <v>35872.167531222418</v>
      </c>
      <c r="Q84" s="19"/>
      <c r="R84" s="63"/>
      <c r="S84" s="64"/>
      <c r="T84" s="61" t="s">
        <v>41</v>
      </c>
      <c r="U84" s="44">
        <f>+'77'!E84*'71'!B$27</f>
        <v>25679.177733762957</v>
      </c>
      <c r="V84" s="44">
        <f>+'77'!F84*'71'!C$27</f>
        <v>44399.635082715147</v>
      </c>
      <c r="W84" s="44">
        <f>+'77'!G84*'71'!D$27</f>
        <v>19794.96973813502</v>
      </c>
      <c r="X84" s="44">
        <f>+'77'!H84*'71'!E$27</f>
        <v>37764.155198343935</v>
      </c>
      <c r="Y84" s="44">
        <f>+'77'!I84*'71'!F$27</f>
        <v>34267.137138695231</v>
      </c>
      <c r="Z84" s="44">
        <f>+'77'!J84*'71'!G$27</f>
        <v>35408.519606985887</v>
      </c>
      <c r="AA84" s="40">
        <f>+'77'!K84*'71'!H$27</f>
        <v>35872.167531222418</v>
      </c>
    </row>
    <row r="85" spans="1:27" x14ac:dyDescent="0.25">
      <c r="A85" s="19"/>
      <c r="B85" s="63"/>
      <c r="C85" s="63" t="s">
        <v>27</v>
      </c>
      <c r="D85" s="61" t="s">
        <v>6</v>
      </c>
      <c r="E85" s="44">
        <v>260413.96388983543</v>
      </c>
      <c r="F85" s="44">
        <v>286349.86958749412</v>
      </c>
      <c r="G85" s="44">
        <v>343310.39690376568</v>
      </c>
      <c r="H85" s="44">
        <v>431595.77258861129</v>
      </c>
      <c r="I85" s="44">
        <v>478192.2148992616</v>
      </c>
      <c r="J85" s="44">
        <v>520678.16641276813</v>
      </c>
      <c r="K85" s="40">
        <v>576839.31286075804</v>
      </c>
      <c r="Q85" s="19"/>
      <c r="R85" s="63"/>
      <c r="S85" s="63" t="s">
        <v>27</v>
      </c>
      <c r="T85" s="61" t="s">
        <v>6</v>
      </c>
      <c r="U85" s="44">
        <f>+'77'!E85*'71'!B$27</f>
        <v>415099.85844039766</v>
      </c>
      <c r="V85" s="44">
        <f>+'77'!F85*'71'!C$27</f>
        <v>399171.71820496686</v>
      </c>
      <c r="W85" s="44">
        <f>+'77'!G85*'71'!D$27</f>
        <v>449049.99915012554</v>
      </c>
      <c r="X85" s="44">
        <f>+'77'!H85*'71'!E$27</f>
        <v>539926.31150835264</v>
      </c>
      <c r="Y85" s="44">
        <f>+'77'!I85*'71'!F$27</f>
        <v>544660.93277025898</v>
      </c>
      <c r="Z85" s="44">
        <f>+'77'!J85*'71'!G$27</f>
        <v>565456.48872426618</v>
      </c>
      <c r="AA85" s="40">
        <f>+'77'!K85*'71'!H$27</f>
        <v>576839.31286075804</v>
      </c>
    </row>
    <row r="86" spans="1:27" x14ac:dyDescent="0.25">
      <c r="A86" s="19"/>
      <c r="B86" s="63"/>
      <c r="C86" s="64"/>
      <c r="D86" s="61" t="s">
        <v>41</v>
      </c>
      <c r="E86" s="44">
        <v>19777.415649529776</v>
      </c>
      <c r="F86" s="44">
        <v>14997.664464755348</v>
      </c>
      <c r="G86" s="44">
        <v>9162.584799769731</v>
      </c>
      <c r="H86" s="44">
        <v>17387.224213932353</v>
      </c>
      <c r="I86" s="44">
        <v>13053.227089837354</v>
      </c>
      <c r="J86" s="44">
        <v>25513.366479191318</v>
      </c>
      <c r="K86" s="40">
        <v>25783.800018846428</v>
      </c>
      <c r="Q86" s="19"/>
      <c r="R86" s="63"/>
      <c r="S86" s="64"/>
      <c r="T86" s="61" t="s">
        <v>41</v>
      </c>
      <c r="U86" s="44">
        <f>+'77'!E86*'71'!B$27</f>
        <v>31525.200545350461</v>
      </c>
      <c r="V86" s="44">
        <f>+'77'!F86*'71'!C$27</f>
        <v>20906.744263868957</v>
      </c>
      <c r="W86" s="44">
        <f>+'77'!G86*'71'!D$27</f>
        <v>11984.660918098809</v>
      </c>
      <c r="X86" s="44">
        <f>+'77'!H86*'71'!E$27</f>
        <v>21751.41749162937</v>
      </c>
      <c r="Y86" s="44">
        <f>+'77'!I86*'71'!F$27</f>
        <v>14867.625655324746</v>
      </c>
      <c r="Z86" s="44">
        <f>+'77'!J86*'71'!G$27</f>
        <v>27707.515996401773</v>
      </c>
      <c r="AA86" s="40">
        <f>+'77'!K86*'71'!H$27</f>
        <v>25783.800018846428</v>
      </c>
    </row>
    <row r="87" spans="1:27" x14ac:dyDescent="0.25">
      <c r="A87" s="19"/>
      <c r="C87" s="63" t="s">
        <v>28</v>
      </c>
      <c r="D87" s="61" t="s">
        <v>6</v>
      </c>
      <c r="E87" s="44">
        <v>197718.79866633986</v>
      </c>
      <c r="F87" s="44">
        <v>241075.31144559424</v>
      </c>
      <c r="G87" s="44">
        <v>280690.72840203275</v>
      </c>
      <c r="H87" s="44">
        <v>351151.02938296809</v>
      </c>
      <c r="I87" s="44">
        <v>389240.96203594422</v>
      </c>
      <c r="J87" s="44">
        <v>417659.66177551856</v>
      </c>
      <c r="K87" s="40">
        <v>491507.07522905857</v>
      </c>
      <c r="Q87" s="19"/>
      <c r="S87" s="63" t="s">
        <v>28</v>
      </c>
      <c r="T87" s="61" t="s">
        <v>6</v>
      </c>
      <c r="U87" s="44">
        <f>+'77'!E87*'71'!B$27</f>
        <v>315163.76507414569</v>
      </c>
      <c r="V87" s="44">
        <f>+'77'!F87*'71'!C$27</f>
        <v>336058.9841551584</v>
      </c>
      <c r="W87" s="44">
        <f>+'77'!G87*'71'!D$27</f>
        <v>367143.47274985886</v>
      </c>
      <c r="X87" s="44">
        <f>+'77'!H87*'71'!E$27</f>
        <v>439289.93775809306</v>
      </c>
      <c r="Y87" s="44">
        <f>+'77'!I87*'71'!F$27</f>
        <v>443345.45575894049</v>
      </c>
      <c r="Z87" s="44">
        <f>+'77'!J87*'71'!G$27</f>
        <v>453578.39268821321</v>
      </c>
      <c r="AA87" s="40">
        <f>+'77'!K87*'71'!H$27</f>
        <v>491507.07522905857</v>
      </c>
    </row>
    <row r="88" spans="1:27" x14ac:dyDescent="0.25">
      <c r="A88" s="19"/>
      <c r="B88" s="63"/>
      <c r="C88" s="63"/>
      <c r="D88" s="61" t="s">
        <v>41</v>
      </c>
      <c r="E88" s="44">
        <v>18405.177030694602</v>
      </c>
      <c r="F88" s="44">
        <v>10865.347844239617</v>
      </c>
      <c r="G88" s="44">
        <v>14125.164463705745</v>
      </c>
      <c r="H88" s="44">
        <v>13974.084472446697</v>
      </c>
      <c r="I88" s="44">
        <v>10487.667558550362</v>
      </c>
      <c r="J88" s="44">
        <v>25579.09513494838</v>
      </c>
      <c r="K88" s="40">
        <v>20307.652212921417</v>
      </c>
      <c r="Q88" s="19"/>
      <c r="R88" s="63"/>
      <c r="S88" s="63"/>
      <c r="T88" s="61" t="s">
        <v>41</v>
      </c>
      <c r="U88" s="44">
        <f>+'77'!E88*'71'!B$27</f>
        <v>29337.852186927194</v>
      </c>
      <c r="V88" s="44">
        <f>+'77'!F88*'71'!C$27</f>
        <v>15146.294894870029</v>
      </c>
      <c r="W88" s="44">
        <f>+'77'!G88*'71'!D$27</f>
        <v>18475.715118527114</v>
      </c>
      <c r="X88" s="44">
        <f>+'77'!H88*'71'!E$27</f>
        <v>17481.579675030818</v>
      </c>
      <c r="Y88" s="44">
        <f>+'77'!I88*'71'!F$27</f>
        <v>11945.453349188861</v>
      </c>
      <c r="Z88" s="44">
        <f>+'77'!J88*'71'!G$27</f>
        <v>27778.897316553943</v>
      </c>
      <c r="AA88" s="40">
        <f>+'77'!K88*'71'!H$27</f>
        <v>20307.652212921417</v>
      </c>
    </row>
    <row r="89" spans="1:27" x14ac:dyDescent="0.25">
      <c r="A89" s="19"/>
      <c r="B89" s="63"/>
      <c r="C89" s="63" t="s">
        <v>29</v>
      </c>
      <c r="D89" s="61" t="s">
        <v>6</v>
      </c>
      <c r="E89" s="44">
        <v>211548.55612374298</v>
      </c>
      <c r="F89" s="44">
        <v>255379.04738725058</v>
      </c>
      <c r="G89" s="44">
        <v>298454.24759300274</v>
      </c>
      <c r="H89" s="44">
        <v>383921.87702981051</v>
      </c>
      <c r="I89" s="44">
        <v>419213.07921173441</v>
      </c>
      <c r="J89" s="44">
        <v>461313.98256959103</v>
      </c>
      <c r="K89" s="40">
        <v>548863.94044057489</v>
      </c>
      <c r="Q89" s="19"/>
      <c r="R89" s="63"/>
      <c r="S89" s="63" t="s">
        <v>29</v>
      </c>
      <c r="T89" s="61" t="s">
        <v>6</v>
      </c>
      <c r="U89" s="44">
        <f>+'77'!E89*'71'!B$27</f>
        <v>337208.39846124628</v>
      </c>
      <c r="V89" s="44">
        <f>+'77'!F89*'71'!C$27</f>
        <v>355998.39205782732</v>
      </c>
      <c r="W89" s="44">
        <f>+'77'!G89*'71'!D$27</f>
        <v>390378.15585164761</v>
      </c>
      <c r="X89" s="44">
        <f>+'77'!H89*'71'!E$27</f>
        <v>480286.26816429291</v>
      </c>
      <c r="Y89" s="44">
        <f>+'77'!I89*'71'!F$27</f>
        <v>477483.69722216547</v>
      </c>
      <c r="Z89" s="44">
        <f>+'77'!J89*'71'!G$27</f>
        <v>500986.9850705759</v>
      </c>
      <c r="AA89" s="40">
        <f>+'77'!K89*'71'!H$27</f>
        <v>548863.94044057489</v>
      </c>
    </row>
    <row r="90" spans="1:27" x14ac:dyDescent="0.25">
      <c r="A90" s="19"/>
      <c r="B90" s="63"/>
      <c r="C90" s="64"/>
      <c r="D90" s="61" t="s">
        <v>41</v>
      </c>
      <c r="E90" s="44">
        <v>8051.0392593785828</v>
      </c>
      <c r="F90" s="44">
        <v>12266.31726490706</v>
      </c>
      <c r="G90" s="44">
        <v>10422.089784876731</v>
      </c>
      <c r="H90" s="44">
        <v>15649.768346332412</v>
      </c>
      <c r="I90" s="44">
        <v>11547.340893892029</v>
      </c>
      <c r="J90" s="44">
        <v>13111.721487226017</v>
      </c>
      <c r="K90" s="40">
        <v>15628.81864286173</v>
      </c>
      <c r="Q90" s="19"/>
      <c r="R90" s="63"/>
      <c r="S90" s="64"/>
      <c r="T90" s="61" t="s">
        <v>41</v>
      </c>
      <c r="U90" s="44">
        <f>+'77'!E90*'71'!B$27</f>
        <v>12833.356579449461</v>
      </c>
      <c r="V90" s="44">
        <f>+'77'!F90*'71'!C$27</f>
        <v>17099.246267280443</v>
      </c>
      <c r="W90" s="44">
        <f>+'77'!G90*'71'!D$27</f>
        <v>13632.093438618764</v>
      </c>
      <c r="X90" s="44">
        <f>+'77'!H90*'71'!E$27</f>
        <v>19577.860201261847</v>
      </c>
      <c r="Y90" s="44">
        <f>+'77'!I90*'71'!F$27</f>
        <v>13152.421278143021</v>
      </c>
      <c r="Z90" s="44">
        <f>+'77'!J90*'71'!G$27</f>
        <v>14239.329535127456</v>
      </c>
      <c r="AA90" s="40">
        <f>+'77'!K90*'71'!H$27</f>
        <v>15628.81864286173</v>
      </c>
    </row>
    <row r="91" spans="1:27" x14ac:dyDescent="0.25">
      <c r="A91" s="19"/>
      <c r="C91" s="63" t="s">
        <v>30</v>
      </c>
      <c r="D91" s="61" t="s">
        <v>6</v>
      </c>
      <c r="E91" s="44">
        <v>311564.24182425893</v>
      </c>
      <c r="F91" s="44">
        <v>387164.95479802525</v>
      </c>
      <c r="G91" s="44">
        <v>405522.923183729</v>
      </c>
      <c r="H91" s="44">
        <v>489615.46334687405</v>
      </c>
      <c r="I91" s="44">
        <v>533572.86865423911</v>
      </c>
      <c r="J91" s="44">
        <v>605101.2995886089</v>
      </c>
      <c r="K91" s="40">
        <v>733161.09611071832</v>
      </c>
      <c r="Q91" s="19"/>
      <c r="S91" s="63" t="s">
        <v>30</v>
      </c>
      <c r="T91" s="61" t="s">
        <v>6</v>
      </c>
      <c r="U91" s="44">
        <f>+'77'!E91*'71'!B$27</f>
        <v>496633.40146786871</v>
      </c>
      <c r="V91" s="44">
        <f>+'77'!F91*'71'!C$27</f>
        <v>539707.94698844722</v>
      </c>
      <c r="W91" s="44">
        <f>+'77'!G91*'71'!D$27</f>
        <v>530423.9835243175</v>
      </c>
      <c r="X91" s="44">
        <f>+'77'!H91*'71'!E$27</f>
        <v>612508.9446469394</v>
      </c>
      <c r="Y91" s="44">
        <f>+'77'!I91*'71'!F$27</f>
        <v>607739.49739717832</v>
      </c>
      <c r="Z91" s="44">
        <f>+'77'!J91*'71'!G$27</f>
        <v>657140.01135322929</v>
      </c>
      <c r="AA91" s="40">
        <f>+'77'!K91*'71'!H$27</f>
        <v>733161.09611071832</v>
      </c>
    </row>
    <row r="92" spans="1:27" x14ac:dyDescent="0.25">
      <c r="A92" s="19"/>
      <c r="B92" s="63"/>
      <c r="C92" s="64"/>
      <c r="D92" s="61" t="s">
        <v>41</v>
      </c>
      <c r="E92" s="44">
        <v>10015.038893259103</v>
      </c>
      <c r="F92" s="44">
        <v>11543.500773252881</v>
      </c>
      <c r="G92" s="44">
        <v>16357.227662878449</v>
      </c>
      <c r="H92" s="44">
        <v>14634.438500686791</v>
      </c>
      <c r="I92" s="44">
        <v>13284.036839725086</v>
      </c>
      <c r="J92" s="44">
        <v>15591.074796002853</v>
      </c>
      <c r="K92" s="40">
        <v>14377.862596923007</v>
      </c>
      <c r="Q92" s="19"/>
      <c r="R92" s="63"/>
      <c r="S92" s="64"/>
      <c r="T92" s="61" t="s">
        <v>41</v>
      </c>
      <c r="U92" s="44">
        <f>+'77'!E92*'71'!B$27</f>
        <v>15963.971995855009</v>
      </c>
      <c r="V92" s="44">
        <f>+'77'!F92*'71'!C$27</f>
        <v>16091.640077914517</v>
      </c>
      <c r="W92" s="44">
        <f>+'77'!G92*'71'!D$27</f>
        <v>21395.253783045013</v>
      </c>
      <c r="X92" s="44">
        <f>+'77'!H92*'71'!E$27</f>
        <v>18307.682564359173</v>
      </c>
      <c r="Y92" s="44">
        <f>+'77'!I92*'71'!F$27</f>
        <v>15130.517960446872</v>
      </c>
      <c r="Z92" s="44">
        <f>+'77'!J92*'71'!G$27</f>
        <v>16931.907228459098</v>
      </c>
      <c r="AA92" s="40">
        <f>+'77'!K92*'71'!H$27</f>
        <v>14377.862596923007</v>
      </c>
    </row>
    <row r="93" spans="1:27" x14ac:dyDescent="0.25">
      <c r="A93" s="19"/>
      <c r="B93" s="63"/>
      <c r="C93" s="63" t="s">
        <v>42</v>
      </c>
      <c r="D93" s="61" t="s">
        <v>6</v>
      </c>
      <c r="E93" s="44">
        <v>207450.92862044237</v>
      </c>
      <c r="F93" s="44">
        <v>255125.57321880612</v>
      </c>
      <c r="G93" s="44">
        <v>277702.65176219563</v>
      </c>
      <c r="H93" s="44">
        <v>326678.7014106891</v>
      </c>
      <c r="I93" s="44">
        <v>377361.75250462041</v>
      </c>
      <c r="J93" s="44">
        <v>405268.56252244895</v>
      </c>
      <c r="K93" s="40">
        <v>504226.97883175581</v>
      </c>
      <c r="Q93" s="19"/>
      <c r="R93" s="63"/>
      <c r="S93" s="63" t="s">
        <v>42</v>
      </c>
      <c r="T93" s="61" t="s">
        <v>6</v>
      </c>
      <c r="U93" s="44">
        <f>+'77'!E93*'71'!B$27</f>
        <v>330676.78022098512</v>
      </c>
      <c r="V93" s="44">
        <f>+'77'!F93*'71'!C$27</f>
        <v>355645.04906701576</v>
      </c>
      <c r="W93" s="44">
        <f>+'77'!G93*'71'!D$27</f>
        <v>363235.06850495189</v>
      </c>
      <c r="X93" s="44">
        <f>+'77'!H93*'71'!E$27</f>
        <v>408675.05546477204</v>
      </c>
      <c r="Y93" s="44">
        <f>+'77'!I93*'71'!F$27</f>
        <v>429815.03610276268</v>
      </c>
      <c r="Z93" s="44">
        <f>+'77'!J93*'71'!G$27</f>
        <v>440121.6588993796</v>
      </c>
      <c r="AA93" s="40">
        <f>+'77'!K93*'71'!H$27</f>
        <v>504226.97883175581</v>
      </c>
    </row>
    <row r="94" spans="1:27" x14ac:dyDescent="0.25">
      <c r="A94" s="19"/>
      <c r="B94" s="63"/>
      <c r="C94" s="64"/>
      <c r="D94" s="61" t="s">
        <v>41</v>
      </c>
      <c r="E94" s="44">
        <v>10145.456312581999</v>
      </c>
      <c r="F94" s="44">
        <v>19110.881793914643</v>
      </c>
      <c r="G94" s="44">
        <v>11174.595779296655</v>
      </c>
      <c r="H94" s="44">
        <v>13208.097480860759</v>
      </c>
      <c r="I94" s="44">
        <v>12091.194712331251</v>
      </c>
      <c r="J94" s="44">
        <v>10655.881391149798</v>
      </c>
      <c r="K94" s="40">
        <v>24353.514045877422</v>
      </c>
      <c r="Q94" s="19"/>
      <c r="R94" s="63"/>
      <c r="S94" s="64"/>
      <c r="T94" s="61" t="s">
        <v>41</v>
      </c>
      <c r="U94" s="44">
        <f>+'77'!E94*'71'!B$27</f>
        <v>16171.857362255705</v>
      </c>
      <c r="V94" s="44">
        <f>+'77'!F94*'71'!C$27</f>
        <v>26640.569220717014</v>
      </c>
      <c r="W94" s="44">
        <f>+'77'!G94*'71'!D$27</f>
        <v>14616.371279320025</v>
      </c>
      <c r="X94" s="44">
        <f>+'77'!H94*'71'!E$27</f>
        <v>16523.32994855681</v>
      </c>
      <c r="Y94" s="44">
        <f>+'77'!I94*'71'!F$27</f>
        <v>13771.870777345295</v>
      </c>
      <c r="Z94" s="44">
        <f>+'77'!J94*'71'!G$27</f>
        <v>11572.287190788682</v>
      </c>
      <c r="AA94" s="40">
        <f>+'77'!K94*'71'!H$27</f>
        <v>24353.514045877422</v>
      </c>
    </row>
    <row r="95" spans="1:27" x14ac:dyDescent="0.25">
      <c r="A95" s="19"/>
      <c r="C95" s="63" t="s">
        <v>32</v>
      </c>
      <c r="D95" s="61" t="s">
        <v>6</v>
      </c>
      <c r="E95" s="44">
        <v>180956.54006796956</v>
      </c>
      <c r="F95" s="44">
        <v>243772.50718489665</v>
      </c>
      <c r="G95" s="44">
        <v>233228.98534745729</v>
      </c>
      <c r="H95" s="44">
        <v>300385.12321870925</v>
      </c>
      <c r="I95" s="44">
        <v>343140.20326248195</v>
      </c>
      <c r="J95" s="44">
        <v>390418.06300904497</v>
      </c>
      <c r="K95" s="40">
        <v>504819.73954282561</v>
      </c>
      <c r="Q95" s="19"/>
      <c r="S95" s="63" t="s">
        <v>32</v>
      </c>
      <c r="T95" s="61" t="s">
        <v>6</v>
      </c>
      <c r="U95" s="44">
        <f>+'77'!E95*'71'!B$27</f>
        <v>288444.72486834344</v>
      </c>
      <c r="V95" s="44">
        <f>+'77'!F95*'71'!C$27</f>
        <v>339818.87501574593</v>
      </c>
      <c r="W95" s="44">
        <f>+'77'!G95*'71'!D$27</f>
        <v>305063.51283447415</v>
      </c>
      <c r="X95" s="44">
        <f>+'77'!H95*'71'!E$27</f>
        <v>375781.78914660524</v>
      </c>
      <c r="Y95" s="44">
        <f>+'77'!I95*'71'!F$27</f>
        <v>390836.69151596696</v>
      </c>
      <c r="Z95" s="44">
        <f>+'77'!J95*'71'!G$27</f>
        <v>423994.01642782288</v>
      </c>
      <c r="AA95" s="40">
        <f>+'77'!K95*'71'!H$27</f>
        <v>504819.73954282561</v>
      </c>
    </row>
    <row r="96" spans="1:27" x14ac:dyDescent="0.25">
      <c r="A96" s="19"/>
      <c r="B96" s="63"/>
      <c r="C96" s="63"/>
      <c r="D96" s="61" t="s">
        <v>41</v>
      </c>
      <c r="E96" s="44">
        <v>7703.947534835499</v>
      </c>
      <c r="F96" s="44">
        <v>19834.242935880637</v>
      </c>
      <c r="G96" s="44">
        <v>7907.8953055380907</v>
      </c>
      <c r="H96" s="44">
        <v>14265.858148007637</v>
      </c>
      <c r="I96" s="44">
        <v>15344.89179074093</v>
      </c>
      <c r="J96" s="44">
        <v>13074.584231247627</v>
      </c>
      <c r="K96" s="40">
        <v>30726.230419753952</v>
      </c>
      <c r="Q96" s="19"/>
      <c r="R96" s="63"/>
      <c r="S96" s="63"/>
      <c r="T96" s="61" t="s">
        <v>41</v>
      </c>
      <c r="U96" s="44">
        <f>+'77'!E96*'71'!B$27</f>
        <v>12280.092370527784</v>
      </c>
      <c r="V96" s="44">
        <f>+'77'!F96*'71'!C$27</f>
        <v>27648.934652617609</v>
      </c>
      <c r="W96" s="44">
        <f>+'77'!G96*'71'!D$27</f>
        <v>10343.527059643822</v>
      </c>
      <c r="X96" s="44">
        <f>+'77'!H96*'71'!E$27</f>
        <v>17846.588543157552</v>
      </c>
      <c r="Y96" s="44">
        <f>+'77'!I96*'71'!F$27</f>
        <v>17477.83174965392</v>
      </c>
      <c r="Z96" s="44">
        <f>+'77'!J96*'71'!G$27</f>
        <v>14198.998475134924</v>
      </c>
      <c r="AA96" s="40">
        <f>+'77'!K96*'71'!H$27</f>
        <v>30726.230419753952</v>
      </c>
    </row>
    <row r="97" spans="1:27" x14ac:dyDescent="0.25">
      <c r="A97" s="19"/>
      <c r="B97" s="63"/>
      <c r="C97" s="63" t="s">
        <v>33</v>
      </c>
      <c r="D97" s="61" t="s">
        <v>6</v>
      </c>
      <c r="E97" s="84" t="s">
        <v>34</v>
      </c>
      <c r="F97" s="84" t="s">
        <v>34</v>
      </c>
      <c r="G97" s="84" t="s">
        <v>34</v>
      </c>
      <c r="H97" s="84" t="s">
        <v>34</v>
      </c>
      <c r="I97" s="84" t="s">
        <v>34</v>
      </c>
      <c r="J97" s="44">
        <v>348263.70190750761</v>
      </c>
      <c r="K97" s="40">
        <v>388871.21857196133</v>
      </c>
      <c r="Q97" s="19"/>
      <c r="R97" s="63"/>
      <c r="S97" s="63" t="s">
        <v>33</v>
      </c>
      <c r="T97" s="61" t="s">
        <v>6</v>
      </c>
      <c r="U97" s="84" t="s">
        <v>34</v>
      </c>
      <c r="V97" s="84" t="s">
        <v>34</v>
      </c>
      <c r="W97" s="84" t="s">
        <v>34</v>
      </c>
      <c r="X97" s="84" t="s">
        <v>34</v>
      </c>
      <c r="Y97" s="84" t="s">
        <v>34</v>
      </c>
      <c r="Z97" s="44">
        <f>+'77'!J97*'71'!G$27</f>
        <v>378214.38027155329</v>
      </c>
      <c r="AA97" s="40">
        <f>+'77'!K97*'71'!H$27</f>
        <v>388871.21857196133</v>
      </c>
    </row>
    <row r="98" spans="1:27" x14ac:dyDescent="0.25">
      <c r="A98" s="19"/>
      <c r="B98" s="63"/>
      <c r="C98" s="64"/>
      <c r="D98" s="61" t="s">
        <v>41</v>
      </c>
      <c r="E98" s="44"/>
      <c r="F98" s="44"/>
      <c r="G98" s="44"/>
      <c r="H98" s="44"/>
      <c r="I98" s="44"/>
      <c r="J98" s="44">
        <v>15234.937151346856</v>
      </c>
      <c r="K98" s="40">
        <v>18289.838375808071</v>
      </c>
      <c r="Q98" s="19"/>
      <c r="R98" s="63"/>
      <c r="S98" s="64"/>
      <c r="T98" s="61" t="s">
        <v>41</v>
      </c>
      <c r="U98" s="44"/>
      <c r="V98" s="44"/>
      <c r="W98" s="44"/>
      <c r="X98" s="44"/>
      <c r="Y98" s="44"/>
      <c r="Z98" s="44">
        <f>+'77'!J98*'71'!G$27</f>
        <v>16545.141746362686</v>
      </c>
      <c r="AA98" s="40">
        <f>+'77'!K98*'71'!H$27</f>
        <v>18289.838375808071</v>
      </c>
    </row>
    <row r="99" spans="1:27" x14ac:dyDescent="0.25">
      <c r="A99" s="19"/>
      <c r="C99" s="63" t="s">
        <v>35</v>
      </c>
      <c r="D99" s="61" t="s">
        <v>6</v>
      </c>
      <c r="E99" s="44">
        <v>208080.43625924012</v>
      </c>
      <c r="F99" s="44">
        <v>245025.18433489455</v>
      </c>
      <c r="G99" s="44">
        <v>292565.09655989794</v>
      </c>
      <c r="H99" s="44">
        <v>326093.90333985415</v>
      </c>
      <c r="I99" s="44">
        <v>386798.31536328356</v>
      </c>
      <c r="J99" s="44">
        <v>348263.70190750761</v>
      </c>
      <c r="K99" s="40">
        <v>445543.52697452751</v>
      </c>
      <c r="Q99" s="19"/>
      <c r="S99" s="63" t="s">
        <v>35</v>
      </c>
      <c r="T99" s="61" t="s">
        <v>6</v>
      </c>
      <c r="U99" s="44">
        <f>+'77'!E99*'71'!B$27</f>
        <v>331680.21539722872</v>
      </c>
      <c r="V99" s="44">
        <f>+'77'!F99*'71'!C$27</f>
        <v>341565.10696284304</v>
      </c>
      <c r="W99" s="44">
        <f>+'77'!G99*'71'!D$27</f>
        <v>382675.14630034653</v>
      </c>
      <c r="X99" s="44">
        <f>+'77'!H99*'71'!E$27</f>
        <v>407943.47307815752</v>
      </c>
      <c r="Y99" s="44">
        <f>+'77'!I99*'71'!F$27</f>
        <v>440563.28119877999</v>
      </c>
      <c r="Z99" s="44">
        <f>+'77'!J99*'71'!G$27</f>
        <v>378214.38027155329</v>
      </c>
      <c r="AA99" s="40">
        <f>+'77'!K99*'71'!H$27</f>
        <v>445543.52697452751</v>
      </c>
    </row>
    <row r="100" spans="1:27" x14ac:dyDescent="0.25">
      <c r="A100" s="19"/>
      <c r="B100" s="63"/>
      <c r="C100" s="64"/>
      <c r="D100" s="61" t="s">
        <v>41</v>
      </c>
      <c r="E100" s="44">
        <v>7964.9606709738337</v>
      </c>
      <c r="F100" s="44">
        <v>8573.2527770750075</v>
      </c>
      <c r="G100" s="44">
        <v>13994.073279288968</v>
      </c>
      <c r="H100" s="44">
        <v>7089.6435438528879</v>
      </c>
      <c r="I100" s="44">
        <v>12385.770172375689</v>
      </c>
      <c r="J100" s="44">
        <v>15234.937151346858</v>
      </c>
      <c r="K100" s="40">
        <v>19530.361164299775</v>
      </c>
      <c r="Q100" s="19"/>
      <c r="R100" s="63"/>
      <c r="S100" s="64"/>
      <c r="T100" s="61" t="s">
        <v>41</v>
      </c>
      <c r="U100" s="44">
        <f>+'77'!E100*'71'!B$27</f>
        <v>12696.147309532289</v>
      </c>
      <c r="V100" s="44">
        <f>+'77'!F100*'71'!C$27</f>
        <v>11951.114371242562</v>
      </c>
      <c r="W100" s="44">
        <f>+'77'!G100*'71'!D$27</f>
        <v>18304.24784930997</v>
      </c>
      <c r="X100" s="44">
        <f>+'77'!H100*'71'!E$27</f>
        <v>8869.1440733599611</v>
      </c>
      <c r="Y100" s="44">
        <f>+'77'!I100*'71'!F$27</f>
        <v>14107.392226335911</v>
      </c>
      <c r="Z100" s="44">
        <f>+'77'!J100*'71'!G$27</f>
        <v>16545.141746362689</v>
      </c>
      <c r="AA100" s="40">
        <f>+'77'!K100*'71'!H$27</f>
        <v>19530.361164299775</v>
      </c>
    </row>
    <row r="101" spans="1:27" x14ac:dyDescent="0.25">
      <c r="A101" s="19"/>
      <c r="B101" s="63"/>
      <c r="C101" s="63" t="s">
        <v>36</v>
      </c>
      <c r="D101" s="61" t="s">
        <v>6</v>
      </c>
      <c r="E101" s="44">
        <v>187456.03057836113</v>
      </c>
      <c r="F101" s="44">
        <v>235759.19630836666</v>
      </c>
      <c r="G101" s="44">
        <v>264309.22241811937</v>
      </c>
      <c r="H101" s="44">
        <v>314937.91445876105</v>
      </c>
      <c r="I101" s="44">
        <v>343570.22439996281</v>
      </c>
      <c r="J101" s="44">
        <v>446037.31721108471</v>
      </c>
      <c r="K101" s="40">
        <v>556740.05473348242</v>
      </c>
      <c r="Q101" s="19"/>
      <c r="R101" s="63"/>
      <c r="S101" s="63" t="s">
        <v>36</v>
      </c>
      <c r="T101" s="61" t="s">
        <v>6</v>
      </c>
      <c r="U101" s="44">
        <f>+'77'!E101*'71'!B$27</f>
        <v>298804.91274190758</v>
      </c>
      <c r="V101" s="44">
        <f>+'77'!F101*'71'!C$27</f>
        <v>328648.31965386315</v>
      </c>
      <c r="W101" s="44">
        <f>+'77'!G101*'71'!D$27</f>
        <v>345716.46292290016</v>
      </c>
      <c r="X101" s="44">
        <f>+'77'!H101*'71'!E$27</f>
        <v>393987.33098791004</v>
      </c>
      <c r="Y101" s="44">
        <f>+'77'!I101*'71'!F$27</f>
        <v>391326.48559155763</v>
      </c>
      <c r="Z101" s="44">
        <f>+'77'!J101*'71'!G$27</f>
        <v>484396.52649123804</v>
      </c>
      <c r="AA101" s="40">
        <f>+'77'!K101*'71'!H$27</f>
        <v>556740.05473348242</v>
      </c>
    </row>
    <row r="102" spans="1:27" x14ac:dyDescent="0.25">
      <c r="A102" s="19"/>
      <c r="B102" s="63"/>
      <c r="C102" s="64"/>
      <c r="D102" s="61" t="s">
        <v>41</v>
      </c>
      <c r="E102" s="44">
        <v>9114.7371695005259</v>
      </c>
      <c r="F102" s="44">
        <v>23192.122868129867</v>
      </c>
      <c r="G102" s="44">
        <v>21280.624424041187</v>
      </c>
      <c r="H102" s="44">
        <v>11829.775500384434</v>
      </c>
      <c r="I102" s="44">
        <v>15161.596170266599</v>
      </c>
      <c r="J102" s="44">
        <v>23784.912592851641</v>
      </c>
      <c r="K102" s="40">
        <v>15903.281080871426</v>
      </c>
      <c r="Q102" s="19"/>
      <c r="R102" s="63"/>
      <c r="S102" s="64"/>
      <c r="T102" s="61" t="s">
        <v>41</v>
      </c>
      <c r="U102" s="44">
        <f>+'77'!E102*'71'!B$27</f>
        <v>14528.891048183837</v>
      </c>
      <c r="V102" s="44">
        <f>+'77'!F102*'71'!C$27</f>
        <v>32329.819278173039</v>
      </c>
      <c r="W102" s="44">
        <f>+'77'!G102*'71'!D$27</f>
        <v>27835.056746645874</v>
      </c>
      <c r="X102" s="44">
        <f>+'77'!H102*'71'!E$27</f>
        <v>14799.049150980925</v>
      </c>
      <c r="Y102" s="44">
        <f>+'77'!I102*'71'!F$27</f>
        <v>17269.058037933657</v>
      </c>
      <c r="Z102" s="44">
        <f>+'77'!J102*'71'!G$27</f>
        <v>25830.415075836885</v>
      </c>
      <c r="AA102" s="40">
        <f>+'77'!K102*'71'!H$27</f>
        <v>15903.281080871426</v>
      </c>
    </row>
    <row r="103" spans="1:27" x14ac:dyDescent="0.25">
      <c r="A103" s="19"/>
      <c r="C103" s="63" t="s">
        <v>37</v>
      </c>
      <c r="D103" s="61" t="s">
        <v>6</v>
      </c>
      <c r="E103" s="44">
        <v>187534.86235110095</v>
      </c>
      <c r="F103" s="44">
        <v>229116.05686625015</v>
      </c>
      <c r="G103" s="44">
        <v>275972.6939418636</v>
      </c>
      <c r="H103" s="44">
        <v>318018.93140385445</v>
      </c>
      <c r="I103" s="44">
        <v>368354.78094901779</v>
      </c>
      <c r="J103" s="44">
        <v>408700.1703893799</v>
      </c>
      <c r="K103" s="40">
        <v>485662.99981841928</v>
      </c>
      <c r="Q103" s="19"/>
      <c r="S103" s="63" t="s">
        <v>37</v>
      </c>
      <c r="T103" s="61" t="s">
        <v>6</v>
      </c>
      <c r="U103" s="44">
        <f>+'77'!E103*'71'!B$27</f>
        <v>298930.57058765489</v>
      </c>
      <c r="V103" s="44">
        <f>+'77'!F103*'71'!C$27</f>
        <v>319387.78327155276</v>
      </c>
      <c r="W103" s="44">
        <f>+'77'!G103*'71'!D$27</f>
        <v>360972.28367595759</v>
      </c>
      <c r="X103" s="44">
        <f>+'77'!H103*'71'!E$27</f>
        <v>397841.68318622187</v>
      </c>
      <c r="Y103" s="44">
        <f>+'77'!I103*'71'!F$27</f>
        <v>419556.09550093126</v>
      </c>
      <c r="Z103" s="44">
        <f>+'77'!J103*'71'!G$27</f>
        <v>443848.38504286658</v>
      </c>
      <c r="AA103" s="40">
        <f>+'77'!K103*'71'!H$27</f>
        <v>485662.99981841928</v>
      </c>
    </row>
    <row r="104" spans="1:27" x14ac:dyDescent="0.25">
      <c r="A104" s="19"/>
      <c r="B104" s="63"/>
      <c r="C104" s="63"/>
      <c r="D104" s="61" t="s">
        <v>41</v>
      </c>
      <c r="E104" s="44">
        <v>15115.849552055442</v>
      </c>
      <c r="F104" s="44">
        <v>28508.944451606854</v>
      </c>
      <c r="G104" s="44">
        <v>21228.408585442463</v>
      </c>
      <c r="H104" s="44">
        <v>16295.005630176864</v>
      </c>
      <c r="I104" s="44">
        <v>21417.255638289091</v>
      </c>
      <c r="J104" s="44">
        <v>19148.127781579416</v>
      </c>
      <c r="K104" s="40">
        <v>16609.986097276607</v>
      </c>
      <c r="Q104" s="19"/>
      <c r="R104" s="63"/>
      <c r="S104" s="63"/>
      <c r="T104" s="61" t="s">
        <v>41</v>
      </c>
      <c r="U104" s="44">
        <f>+'77'!E104*'71'!B$27</f>
        <v>24094.664185976373</v>
      </c>
      <c r="V104" s="44">
        <f>+'77'!F104*'71'!C$27</f>
        <v>39741.468565539959</v>
      </c>
      <c r="W104" s="44">
        <f>+'77'!G104*'71'!D$27</f>
        <v>27766.758429758742</v>
      </c>
      <c r="X104" s="44">
        <f>+'77'!H104*'71'!E$27</f>
        <v>20385.052043351254</v>
      </c>
      <c r="Y104" s="44">
        <f>+'77'!I104*'71'!F$27</f>
        <v>24394.254172011275</v>
      </c>
      <c r="Z104" s="44">
        <f>+'77'!J104*'71'!G$27</f>
        <v>20794.866770795248</v>
      </c>
      <c r="AA104" s="40">
        <f>+'77'!K104*'71'!H$27</f>
        <v>16609.986097276607</v>
      </c>
    </row>
    <row r="105" spans="1:27" x14ac:dyDescent="0.25">
      <c r="A105" s="19"/>
      <c r="B105" s="63"/>
      <c r="C105" s="63" t="s">
        <v>38</v>
      </c>
      <c r="D105" s="61" t="s">
        <v>6</v>
      </c>
      <c r="E105" s="44">
        <v>199786.37893089015</v>
      </c>
      <c r="F105" s="44">
        <v>219473.98277793048</v>
      </c>
      <c r="G105" s="44">
        <v>265237.48636812886</v>
      </c>
      <c r="H105" s="44">
        <v>328162.78661295248</v>
      </c>
      <c r="I105" s="44">
        <v>356081.77160201437</v>
      </c>
      <c r="J105" s="44">
        <v>434295.90352690045</v>
      </c>
      <c r="K105" s="40">
        <v>521076.90111958783</v>
      </c>
      <c r="Q105" s="19"/>
      <c r="R105" s="63"/>
      <c r="S105" s="63" t="s">
        <v>38</v>
      </c>
      <c r="T105" s="61" t="s">
        <v>6</v>
      </c>
      <c r="U105" s="44">
        <f>+'77'!E105*'71'!B$27</f>
        <v>318459.48801583884</v>
      </c>
      <c r="V105" s="44">
        <f>+'77'!F105*'71'!C$27</f>
        <v>305946.73199243512</v>
      </c>
      <c r="W105" s="44">
        <f>+'77'!G105*'71'!D$27</f>
        <v>346930.63216951257</v>
      </c>
      <c r="X105" s="44">
        <f>+'77'!H105*'71'!E$27</f>
        <v>410531.64605280349</v>
      </c>
      <c r="Y105" s="44">
        <f>+'77'!I105*'71'!F$27</f>
        <v>405577.13785469439</v>
      </c>
      <c r="Z105" s="44">
        <f>+'77'!J105*'71'!G$27</f>
        <v>471645.35123021394</v>
      </c>
      <c r="AA105" s="40">
        <f>+'77'!K105*'71'!H$27</f>
        <v>521076.90111958783</v>
      </c>
    </row>
    <row r="106" spans="1:27" x14ac:dyDescent="0.25">
      <c r="A106" s="19"/>
      <c r="B106" s="63"/>
      <c r="C106" s="64"/>
      <c r="D106" s="61" t="s">
        <v>41</v>
      </c>
      <c r="E106" s="44">
        <v>9010.2077525014265</v>
      </c>
      <c r="F106" s="44">
        <v>9064.2325845965024</v>
      </c>
      <c r="G106" s="44">
        <v>9774.2967074914995</v>
      </c>
      <c r="H106" s="44">
        <v>14522.707455739817</v>
      </c>
      <c r="I106" s="44">
        <v>12476.788988605947</v>
      </c>
      <c r="J106" s="44">
        <v>27568.646257808508</v>
      </c>
      <c r="K106" s="40">
        <v>18233.836784501782</v>
      </c>
      <c r="Q106" s="19"/>
      <c r="R106" s="63"/>
      <c r="S106" s="64"/>
      <c r="T106" s="61" t="s">
        <v>41</v>
      </c>
      <c r="U106" s="44">
        <f>+'77'!E106*'71'!B$27</f>
        <v>14362.271157487272</v>
      </c>
      <c r="V106" s="44">
        <f>+'77'!F106*'71'!C$27</f>
        <v>12635.540222927526</v>
      </c>
      <c r="W106" s="44">
        <f>+'77'!G106*'71'!D$27</f>
        <v>12784.780093398882</v>
      </c>
      <c r="X106" s="44">
        <f>+'77'!H106*'71'!E$27</f>
        <v>18167.90702713051</v>
      </c>
      <c r="Y106" s="44">
        <f>+'77'!I106*'71'!F$27</f>
        <v>14211.062658022174</v>
      </c>
      <c r="Z106" s="44">
        <f>+'77'!J106*'71'!G$27</f>
        <v>29939.549835980044</v>
      </c>
      <c r="AA106" s="40">
        <f>+'77'!K106*'71'!H$27</f>
        <v>18233.836784501782</v>
      </c>
    </row>
    <row r="107" spans="1:27" x14ac:dyDescent="0.25">
      <c r="A107" s="19"/>
      <c r="C107" s="63" t="s">
        <v>39</v>
      </c>
      <c r="D107" s="61" t="s">
        <v>6</v>
      </c>
      <c r="E107" s="44">
        <v>229806.44507409478</v>
      </c>
      <c r="F107" s="44">
        <v>316130.57172329148</v>
      </c>
      <c r="G107" s="44">
        <v>374468.2651089165</v>
      </c>
      <c r="H107" s="44">
        <v>428052.70705984626</v>
      </c>
      <c r="I107" s="44">
        <v>496177.3126763769</v>
      </c>
      <c r="J107" s="44">
        <v>432330.50751991774</v>
      </c>
      <c r="K107" s="40">
        <v>561487.76495229476</v>
      </c>
      <c r="Q107" s="19"/>
      <c r="S107" s="63" t="s">
        <v>39</v>
      </c>
      <c r="T107" s="61" t="s">
        <v>6</v>
      </c>
      <c r="U107" s="44">
        <f>+'77'!E107*'71'!B$27</f>
        <v>366311.47344810702</v>
      </c>
      <c r="V107" s="44">
        <f>+'77'!F107*'71'!C$27</f>
        <v>440686.01698226837</v>
      </c>
      <c r="W107" s="44">
        <f>+'77'!G107*'71'!D$27</f>
        <v>489804.49076246278</v>
      </c>
      <c r="X107" s="44">
        <f>+'77'!H107*'71'!E$27</f>
        <v>535493.9365318676</v>
      </c>
      <c r="Y107" s="44">
        <f>+'77'!I107*'71'!F$27</f>
        <v>565145.95913839329</v>
      </c>
      <c r="Z107" s="44">
        <f>+'77'!J107*'71'!G$27</f>
        <v>469510.9311666307</v>
      </c>
      <c r="AA107" s="40">
        <f>+'77'!K107*'71'!H$27</f>
        <v>561487.76495229476</v>
      </c>
    </row>
    <row r="108" spans="1:27" x14ac:dyDescent="0.25">
      <c r="A108" s="10"/>
      <c r="B108" s="63"/>
      <c r="C108" s="64"/>
      <c r="D108" s="61" t="s">
        <v>41</v>
      </c>
      <c r="E108" s="44">
        <v>11138.379122648319</v>
      </c>
      <c r="F108" s="44">
        <v>45298.763013437885</v>
      </c>
      <c r="G108" s="44">
        <v>17820.678317743936</v>
      </c>
      <c r="H108" s="44">
        <v>16517.206130828596</v>
      </c>
      <c r="I108" s="44">
        <v>18464.594404657288</v>
      </c>
      <c r="J108" s="44">
        <v>19724.323833626113</v>
      </c>
      <c r="K108" s="40">
        <v>36654.430189611194</v>
      </c>
      <c r="Q108" s="10"/>
      <c r="R108" s="63"/>
      <c r="S108" s="64"/>
      <c r="T108" s="61" t="s">
        <v>41</v>
      </c>
      <c r="U108" s="44">
        <f>+'77'!E108*'71'!B$27</f>
        <v>17754.576321501419</v>
      </c>
      <c r="V108" s="44">
        <f>+'77'!F108*'71'!C$27</f>
        <v>63146.475640732417</v>
      </c>
      <c r="W108" s="44">
        <f>+'77'!G108*'71'!D$27</f>
        <v>23309.447239609068</v>
      </c>
      <c r="X108" s="44">
        <f>+'77'!H108*'71'!E$27</f>
        <v>20663.024869666573</v>
      </c>
      <c r="Y108" s="44">
        <f>+'77'!I108*'71'!F$27</f>
        <v>21031.173026904649</v>
      </c>
      <c r="Z108" s="44">
        <f>+'77'!J108*'71'!G$27</f>
        <v>21420.615683317959</v>
      </c>
      <c r="AA108" s="40">
        <f>+'77'!K108*'71'!H$27</f>
        <v>36654.430189611194</v>
      </c>
    </row>
    <row r="109" spans="1:27" x14ac:dyDescent="0.25">
      <c r="A109" s="30"/>
      <c r="B109" s="63"/>
      <c r="C109" s="63" t="s">
        <v>40</v>
      </c>
      <c r="D109" s="7" t="s">
        <v>6</v>
      </c>
      <c r="E109" s="44">
        <v>277916.01649592514</v>
      </c>
      <c r="F109" s="44">
        <v>318617.31204483676</v>
      </c>
      <c r="G109" s="44">
        <v>399001.15410390409</v>
      </c>
      <c r="H109" s="44">
        <v>459714.59600055078</v>
      </c>
      <c r="I109" s="44">
        <v>547430.77254754829</v>
      </c>
      <c r="J109" s="44">
        <v>589261.99519597995</v>
      </c>
      <c r="K109" s="40">
        <v>696751.97109741066</v>
      </c>
      <c r="Q109" s="30"/>
      <c r="R109" s="63"/>
      <c r="S109" s="63" t="s">
        <v>40</v>
      </c>
      <c r="T109" s="7" t="s">
        <v>6</v>
      </c>
      <c r="U109" s="44">
        <f>+'77'!E109*'71'!B$27</f>
        <v>442998.13029450463</v>
      </c>
      <c r="V109" s="44">
        <f>+'77'!F109*'71'!C$27</f>
        <v>444152.53299050248</v>
      </c>
      <c r="W109" s="44">
        <f>+'77'!G109*'71'!D$27</f>
        <v>521893.50956790656</v>
      </c>
      <c r="X109" s="44">
        <f>+'77'!H109*'71'!E$27</f>
        <v>575102.95959668898</v>
      </c>
      <c r="Y109" s="44">
        <f>+'77'!I109*'71'!F$27</f>
        <v>623523.64993165748</v>
      </c>
      <c r="Z109" s="44">
        <f>+'77'!J109*'71'!G$27</f>
        <v>639938.52678283432</v>
      </c>
      <c r="AA109" s="40">
        <f>+'77'!K109*'71'!H$27</f>
        <v>696751.97109741066</v>
      </c>
    </row>
    <row r="110" spans="1:27" x14ac:dyDescent="0.25">
      <c r="A110" s="30"/>
      <c r="B110" s="63"/>
      <c r="C110" s="64"/>
      <c r="D110" s="7" t="s">
        <v>41</v>
      </c>
      <c r="E110" s="44">
        <v>28610.781058279819</v>
      </c>
      <c r="F110" s="44">
        <v>43135.550112343692</v>
      </c>
      <c r="G110" s="44">
        <v>20500.078427985383</v>
      </c>
      <c r="H110" s="44">
        <v>19828.0479460194</v>
      </c>
      <c r="I110" s="44">
        <v>32542.749595836634</v>
      </c>
      <c r="J110" s="44">
        <v>39815.162695646439</v>
      </c>
      <c r="K110" s="40">
        <v>24793.752928010628</v>
      </c>
      <c r="Q110" s="30"/>
      <c r="R110" s="63"/>
      <c r="S110" s="64"/>
      <c r="T110" s="7" t="s">
        <v>41</v>
      </c>
      <c r="U110" s="44">
        <f>+'77'!E110*'71'!B$27</f>
        <v>45605.585006898029</v>
      </c>
      <c r="V110" s="44">
        <f>+'77'!F110*'71'!C$27</f>
        <v>60130.95685660711</v>
      </c>
      <c r="W110" s="44">
        <f>+'77'!G110*'71'!D$27</f>
        <v>26814.102583804881</v>
      </c>
      <c r="X110" s="44">
        <f>+'77'!H110*'71'!E$27</f>
        <v>24804.887980470266</v>
      </c>
      <c r="Y110" s="44">
        <f>+'77'!I110*'71'!F$27</f>
        <v>37066.191789657925</v>
      </c>
      <c r="Z110" s="44">
        <f>+'77'!J110*'71'!G$27</f>
        <v>43239.266687472038</v>
      </c>
      <c r="AA110" s="40">
        <f>+'77'!K110*'71'!H$27</f>
        <v>24793.752928010628</v>
      </c>
    </row>
    <row r="111" spans="1:27" x14ac:dyDescent="0.25">
      <c r="A111" s="30"/>
      <c r="C111" s="18" t="s">
        <v>20</v>
      </c>
      <c r="D111" s="7" t="s">
        <v>6</v>
      </c>
      <c r="E111" s="165">
        <f>+'71'!D13</f>
        <v>253977.51777533643</v>
      </c>
      <c r="F111" s="165">
        <f>+'71'!E13</f>
        <v>313827.46619914391</v>
      </c>
      <c r="G111" s="165">
        <f>+'71'!F13</f>
        <v>343840.46550115669</v>
      </c>
      <c r="H111" s="165">
        <f>+'71'!G13</f>
        <v>416908.81413170299</v>
      </c>
      <c r="I111" s="165">
        <f>+'71'!H13</f>
        <v>461951.31358511525</v>
      </c>
      <c r="J111" s="165">
        <f>+'71'!I13</f>
        <v>516891.59509568696</v>
      </c>
      <c r="K111" s="165">
        <f>+'71'!J13</f>
        <v>632232.14753950073</v>
      </c>
      <c r="Q111" s="30"/>
      <c r="S111" s="18" t="s">
        <v>20</v>
      </c>
      <c r="T111" s="7" t="s">
        <v>6</v>
      </c>
      <c r="U111" s="44">
        <f>+'77'!E111*'71'!B$27</f>
        <v>404840.16333388624</v>
      </c>
      <c r="V111" s="44">
        <f>+'77'!F111*'71'!C$27</f>
        <v>437475.48788160662</v>
      </c>
      <c r="W111" s="44">
        <f>+'77'!G111*'71'!D$27</f>
        <v>449743.32887551299</v>
      </c>
      <c r="X111" s="44">
        <f>+'77'!H111*'71'!E$27</f>
        <v>521552.92647876038</v>
      </c>
      <c r="Y111" s="44">
        <f>+'77'!I111*'71'!F$27</f>
        <v>526162.54617344623</v>
      </c>
      <c r="Z111" s="44">
        <f>+'77'!J111*'71'!G$27</f>
        <v>561344.27227391605</v>
      </c>
      <c r="AA111" s="40">
        <f>+'77'!K111*'71'!H$27</f>
        <v>632232.14753950073</v>
      </c>
    </row>
    <row r="112" spans="1:27" x14ac:dyDescent="0.25">
      <c r="A112" s="30"/>
      <c r="C112" s="18"/>
      <c r="D112" s="7" t="s">
        <v>41</v>
      </c>
      <c r="E112" s="165">
        <f>+'71'!D14</f>
        <v>4955.3713598969553</v>
      </c>
      <c r="F112" s="165">
        <f>+'71'!E14</f>
        <v>5984.0167055242455</v>
      </c>
      <c r="G112" s="165">
        <f>+'71'!F14</f>
        <v>7262.6893076027918</v>
      </c>
      <c r="H112" s="165">
        <f>+'71'!G14</f>
        <v>6853.8955882628252</v>
      </c>
      <c r="I112" s="165">
        <f>+'71'!H14</f>
        <v>6534.9926178613559</v>
      </c>
      <c r="J112" s="165">
        <f>+'71'!I14</f>
        <v>7824.3797830418716</v>
      </c>
      <c r="K112" s="165">
        <f>+'71'!J14</f>
        <v>7640.7705450522153</v>
      </c>
      <c r="Q112" s="30"/>
      <c r="S112" s="18"/>
      <c r="T112" s="7" t="s">
        <v>41</v>
      </c>
      <c r="U112" s="44">
        <f>+'77'!E112*'71'!B$27</f>
        <v>7898.8619476757458</v>
      </c>
      <c r="V112" s="44">
        <f>+'77'!F112*'71'!C$27</f>
        <v>8341.7192875007986</v>
      </c>
      <c r="W112" s="44">
        <f>+'77'!G112*'71'!D$27</f>
        <v>9499.5976143444514</v>
      </c>
      <c r="X112" s="44">
        <f>+'77'!H112*'71'!E$27</f>
        <v>8574.2233809167938</v>
      </c>
      <c r="Y112" s="44">
        <f>+'77'!I112*'71'!F$27</f>
        <v>7443.3565917440847</v>
      </c>
      <c r="Z112" s="44">
        <f>+'77'!J112*'71'!G$27</f>
        <v>8497.2764443834731</v>
      </c>
      <c r="AA112" s="40">
        <f>+'77'!K112*'71'!H$27</f>
        <v>7640.7705450522153</v>
      </c>
    </row>
    <row r="113" spans="1:27" x14ac:dyDescent="0.25">
      <c r="A113" s="30"/>
      <c r="C113" s="18"/>
      <c r="D113" s="7"/>
      <c r="E113" s="57"/>
      <c r="F113" s="57"/>
      <c r="G113" s="57"/>
      <c r="H113" s="57"/>
      <c r="I113" s="57"/>
      <c r="J113" s="57"/>
      <c r="K113" s="39"/>
      <c r="Q113" s="30"/>
      <c r="S113" s="18"/>
      <c r="T113" s="7"/>
      <c r="U113" s="57"/>
      <c r="V113" s="57"/>
      <c r="W113" s="57"/>
      <c r="X113" s="57"/>
      <c r="Y113" s="57"/>
      <c r="Z113" s="57"/>
      <c r="AA113" s="39"/>
    </row>
    <row r="114" spans="1:27" x14ac:dyDescent="0.25">
      <c r="A114" s="11"/>
      <c r="B114" s="25"/>
      <c r="C114" s="67"/>
      <c r="D114" s="12"/>
      <c r="E114" s="68"/>
      <c r="F114" s="68"/>
      <c r="G114" s="68"/>
      <c r="H114" s="68"/>
      <c r="I114" s="68"/>
      <c r="J114" s="68"/>
      <c r="K114" s="69"/>
      <c r="Q114" s="11"/>
      <c r="R114" s="25"/>
      <c r="S114" s="67"/>
      <c r="T114" s="12"/>
      <c r="U114" s="68"/>
      <c r="V114" s="68"/>
      <c r="W114" s="68"/>
      <c r="X114" s="68"/>
      <c r="Y114" s="68"/>
      <c r="Z114" s="68"/>
      <c r="AA114" s="69"/>
    </row>
    <row r="115" spans="1:27" x14ac:dyDescent="0.25">
      <c r="A115" s="174" t="s">
        <v>8</v>
      </c>
      <c r="B115" s="174"/>
      <c r="C115" s="174"/>
      <c r="D115" s="174"/>
      <c r="E115" s="174"/>
      <c r="F115" s="174"/>
      <c r="G115" s="174"/>
      <c r="H115" s="174"/>
      <c r="I115" s="174"/>
      <c r="J115" s="174"/>
      <c r="Q115" s="174" t="s">
        <v>8</v>
      </c>
      <c r="R115" s="174"/>
      <c r="S115" s="174"/>
      <c r="T115" s="174"/>
      <c r="U115" s="174"/>
      <c r="V115" s="174"/>
      <c r="W115" s="174"/>
      <c r="X115" s="174"/>
      <c r="Y115" s="174"/>
      <c r="Z115" s="174"/>
    </row>
    <row r="116" spans="1:27" ht="38.25" customHeight="1" x14ac:dyDescent="0.25">
      <c r="A116" s="172" t="s">
        <v>15</v>
      </c>
      <c r="B116" s="172"/>
      <c r="C116" s="172"/>
      <c r="D116" s="172"/>
      <c r="E116" s="172"/>
      <c r="F116" s="172"/>
      <c r="G116" s="172"/>
      <c r="H116" s="172"/>
      <c r="I116" s="172"/>
      <c r="J116" s="172"/>
      <c r="K116" s="172"/>
      <c r="Q116" s="172" t="s">
        <v>15</v>
      </c>
      <c r="R116" s="172"/>
      <c r="S116" s="172"/>
      <c r="T116" s="172"/>
      <c r="U116" s="172"/>
      <c r="V116" s="172"/>
      <c r="W116" s="172"/>
      <c r="X116" s="172"/>
      <c r="Y116" s="172"/>
      <c r="Z116" s="172"/>
      <c r="AA116" s="172"/>
    </row>
    <row r="117" spans="1:27" ht="53.25" customHeight="1" x14ac:dyDescent="0.25">
      <c r="A117" s="172" t="s">
        <v>16</v>
      </c>
      <c r="B117" s="172"/>
      <c r="C117" s="172"/>
      <c r="D117" s="172"/>
      <c r="E117" s="172"/>
      <c r="F117" s="172"/>
      <c r="G117" s="172"/>
      <c r="H117" s="172"/>
      <c r="I117" s="172"/>
      <c r="J117" s="172"/>
      <c r="K117" s="172"/>
      <c r="Q117" s="172" t="s">
        <v>16</v>
      </c>
      <c r="R117" s="172"/>
      <c r="S117" s="172"/>
      <c r="T117" s="172"/>
      <c r="U117" s="172"/>
      <c r="V117" s="172"/>
      <c r="W117" s="172"/>
      <c r="X117" s="172"/>
      <c r="Y117" s="172"/>
      <c r="Z117" s="172"/>
      <c r="AA117" s="172"/>
    </row>
    <row r="118" spans="1:27" x14ac:dyDescent="0.25">
      <c r="A118" s="172" t="s">
        <v>257</v>
      </c>
      <c r="B118" s="172"/>
      <c r="C118" s="172"/>
      <c r="D118" s="172"/>
      <c r="E118" s="172"/>
      <c r="F118" s="172"/>
      <c r="G118" s="172"/>
      <c r="H118" s="172"/>
      <c r="I118" s="172"/>
      <c r="J118" s="172"/>
      <c r="K118" s="172"/>
      <c r="Q118" s="172" t="s">
        <v>257</v>
      </c>
      <c r="R118" s="172"/>
      <c r="S118" s="172"/>
      <c r="T118" s="172"/>
      <c r="U118" s="172"/>
      <c r="V118" s="172"/>
      <c r="W118" s="172"/>
      <c r="X118" s="172"/>
      <c r="Y118" s="172"/>
      <c r="Z118" s="172"/>
      <c r="AA118" s="172"/>
    </row>
    <row r="119" spans="1:27" x14ac:dyDescent="0.25">
      <c r="A119" s="172" t="s">
        <v>11</v>
      </c>
      <c r="B119" s="172"/>
      <c r="C119" s="172"/>
      <c r="D119" s="172"/>
      <c r="E119" s="172"/>
      <c r="F119" s="172"/>
      <c r="G119" s="172"/>
      <c r="H119" s="172"/>
      <c r="I119" s="172"/>
      <c r="J119" s="172"/>
      <c r="K119" s="172"/>
      <c r="Q119" s="172" t="s">
        <v>11</v>
      </c>
      <c r="R119" s="172"/>
      <c r="S119" s="172"/>
      <c r="T119" s="172"/>
      <c r="U119" s="172"/>
      <c r="V119" s="172"/>
      <c r="W119" s="172"/>
      <c r="X119" s="172"/>
      <c r="Y119" s="172"/>
      <c r="Z119" s="172"/>
      <c r="AA119" s="172"/>
    </row>
  </sheetData>
  <mergeCells count="14">
    <mergeCell ref="A119:K119"/>
    <mergeCell ref="A115:J115"/>
    <mergeCell ref="A3:K3"/>
    <mergeCell ref="A4:K4"/>
    <mergeCell ref="A116:K116"/>
    <mergeCell ref="A117:K117"/>
    <mergeCell ref="A118:K118"/>
    <mergeCell ref="Q118:AA118"/>
    <mergeCell ref="Q119:AA119"/>
    <mergeCell ref="Q3:AA3"/>
    <mergeCell ref="Q4:AA4"/>
    <mergeCell ref="Q115:Z115"/>
    <mergeCell ref="Q116:AA116"/>
    <mergeCell ref="Q117:AA117"/>
  </mergeCells>
  <hyperlinks>
    <hyperlink ref="A1" location="Indice!A1" display="Indice" xr:uid="{9DB59727-36EF-4C88-8AF3-5FEC20B30BF2}"/>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576D6-CFFA-4047-A670-B77583A761AB}">
  <dimension ref="A1:AA118"/>
  <sheetViews>
    <sheetView workbookViewId="0">
      <selection activeCell="A3" sqref="A3:K3"/>
    </sheetView>
  </sheetViews>
  <sheetFormatPr baseColWidth="10" defaultRowHeight="15" x14ac:dyDescent="0.25"/>
  <cols>
    <col min="3" max="3" width="17.7109375" customWidth="1"/>
  </cols>
  <sheetData>
    <row r="1" spans="1:27" x14ac:dyDescent="0.25">
      <c r="A1" s="166" t="s">
        <v>278</v>
      </c>
    </row>
    <row r="3" spans="1:27" x14ac:dyDescent="0.25">
      <c r="A3" s="176" t="s">
        <v>428</v>
      </c>
      <c r="B3" s="176"/>
      <c r="C3" s="176"/>
      <c r="D3" s="176"/>
      <c r="E3" s="176"/>
      <c r="F3" s="176"/>
      <c r="G3" s="176"/>
      <c r="H3" s="176"/>
      <c r="I3" s="176"/>
      <c r="J3" s="176"/>
      <c r="K3" s="176"/>
      <c r="Q3" s="176" t="s">
        <v>428</v>
      </c>
      <c r="R3" s="176"/>
      <c r="S3" s="176"/>
      <c r="T3" s="176"/>
      <c r="U3" s="176"/>
      <c r="V3" s="176"/>
      <c r="W3" s="176"/>
      <c r="X3" s="176"/>
      <c r="Y3" s="176"/>
      <c r="Z3" s="176"/>
      <c r="AA3" s="176"/>
    </row>
    <row r="4" spans="1:27" x14ac:dyDescent="0.25">
      <c r="A4" s="177" t="s">
        <v>256</v>
      </c>
      <c r="B4" s="177"/>
      <c r="C4" s="177"/>
      <c r="D4" s="177"/>
      <c r="E4" s="177"/>
      <c r="F4" s="177"/>
      <c r="G4" s="177"/>
      <c r="H4" s="177"/>
      <c r="I4" s="177"/>
      <c r="J4" s="177"/>
      <c r="K4" s="177"/>
      <c r="Q4" s="177" t="s">
        <v>271</v>
      </c>
      <c r="R4" s="177"/>
      <c r="S4" s="177"/>
      <c r="T4" s="177"/>
      <c r="U4" s="177"/>
      <c r="V4" s="177"/>
      <c r="W4" s="177"/>
      <c r="X4" s="177"/>
      <c r="Y4" s="177"/>
      <c r="Z4" s="177"/>
      <c r="AA4" s="177"/>
    </row>
    <row r="5" spans="1:27" x14ac:dyDescent="0.25">
      <c r="A5" s="115"/>
      <c r="B5" s="115"/>
      <c r="C5" s="115"/>
      <c r="D5" s="115"/>
      <c r="E5" s="115"/>
      <c r="F5" s="115"/>
      <c r="G5" s="115"/>
      <c r="H5" s="115"/>
      <c r="I5" s="115"/>
      <c r="J5" s="115"/>
      <c r="K5" s="115"/>
      <c r="Q5" s="115"/>
      <c r="R5" s="115"/>
      <c r="S5" s="115"/>
      <c r="T5" s="115"/>
      <c r="U5" s="115"/>
      <c r="V5" s="115"/>
      <c r="W5" s="115"/>
      <c r="X5" s="115"/>
      <c r="Y5" s="115"/>
      <c r="Z5" s="115"/>
      <c r="AA5" s="115"/>
    </row>
    <row r="6" spans="1:27" x14ac:dyDescent="0.25">
      <c r="A6" s="115"/>
      <c r="B6" s="115"/>
      <c r="C6" s="115"/>
      <c r="D6" s="115"/>
      <c r="E6" s="115"/>
      <c r="F6" s="115"/>
      <c r="G6" s="115"/>
      <c r="H6" s="115"/>
      <c r="I6" s="115"/>
      <c r="J6" s="115"/>
      <c r="K6" s="115"/>
      <c r="Q6" s="115"/>
      <c r="R6" s="115"/>
      <c r="S6" s="115"/>
      <c r="T6" s="115"/>
      <c r="U6" s="115"/>
      <c r="V6" s="115"/>
      <c r="W6" s="115"/>
      <c r="X6" s="115"/>
      <c r="Y6" s="115"/>
      <c r="Z6" s="115"/>
      <c r="AA6" s="115"/>
    </row>
    <row r="7" spans="1:27" x14ac:dyDescent="0.25">
      <c r="A7" s="65"/>
      <c r="B7" s="53"/>
      <c r="C7" s="53"/>
      <c r="D7" s="53"/>
      <c r="E7" s="53">
        <v>2006</v>
      </c>
      <c r="F7" s="53">
        <v>2009</v>
      </c>
      <c r="G7" s="53">
        <v>2011</v>
      </c>
      <c r="H7" s="53">
        <v>2013</v>
      </c>
      <c r="I7" s="53">
        <v>2015</v>
      </c>
      <c r="J7" s="53">
        <v>2017</v>
      </c>
      <c r="K7" s="54">
        <v>2020</v>
      </c>
      <c r="Q7" s="65"/>
      <c r="R7" s="53"/>
      <c r="S7" s="53"/>
      <c r="T7" s="53"/>
      <c r="U7" s="53">
        <v>2006</v>
      </c>
      <c r="V7" s="53">
        <v>2009</v>
      </c>
      <c r="W7" s="53">
        <v>2011</v>
      </c>
      <c r="X7" s="53">
        <v>2013</v>
      </c>
      <c r="Y7" s="53">
        <v>2015</v>
      </c>
      <c r="Z7" s="53">
        <v>2017</v>
      </c>
      <c r="AA7" s="54">
        <v>2020</v>
      </c>
    </row>
    <row r="8" spans="1:27" x14ac:dyDescent="0.25">
      <c r="A8" s="30"/>
      <c r="K8" s="66"/>
      <c r="Q8" s="30"/>
      <c r="AA8" s="66"/>
    </row>
    <row r="9" spans="1:27" x14ac:dyDescent="0.25">
      <c r="B9" s="63" t="s">
        <v>19</v>
      </c>
      <c r="C9" s="63" t="s">
        <v>22</v>
      </c>
      <c r="D9" s="61" t="s">
        <v>6</v>
      </c>
      <c r="E9" s="44">
        <v>140000</v>
      </c>
      <c r="F9" s="44">
        <v>240000</v>
      </c>
      <c r="G9" s="44">
        <v>250000</v>
      </c>
      <c r="H9" s="44">
        <v>300000</v>
      </c>
      <c r="I9" s="44">
        <v>300000</v>
      </c>
      <c r="J9" s="44">
        <v>370000</v>
      </c>
      <c r="K9" s="40">
        <v>400000</v>
      </c>
      <c r="Q9" s="30"/>
      <c r="R9" s="63" t="s">
        <v>19</v>
      </c>
      <c r="S9" s="63" t="s">
        <v>22</v>
      </c>
      <c r="T9" s="61" t="s">
        <v>6</v>
      </c>
      <c r="U9" s="44">
        <f>+E9*'71'!B$27</f>
        <v>223159.99999999997</v>
      </c>
      <c r="V9" s="44">
        <f>+F9*'71'!C$27</f>
        <v>334560.00000000006</v>
      </c>
      <c r="W9" s="44">
        <f>+G9*'71'!D$27</f>
        <v>327000</v>
      </c>
      <c r="X9" s="44">
        <f>+H9*'71'!E$27</f>
        <v>375299.99999999994</v>
      </c>
      <c r="Y9" s="44">
        <f>+I9*'71'!F$27</f>
        <v>341700</v>
      </c>
      <c r="Z9" s="44">
        <f>+J9*'71'!G$27</f>
        <v>401820</v>
      </c>
      <c r="AA9" s="40">
        <f>+K9*'71'!H$27</f>
        <v>400000</v>
      </c>
    </row>
    <row r="10" spans="1:27" x14ac:dyDescent="0.25">
      <c r="A10" s="19"/>
      <c r="B10" s="63"/>
      <c r="C10" s="63"/>
      <c r="D10" s="61" t="s">
        <v>41</v>
      </c>
      <c r="E10" s="44">
        <v>4894.7500000000073</v>
      </c>
      <c r="F10" s="44">
        <v>25000.000000000004</v>
      </c>
      <c r="G10" s="44">
        <v>17500</v>
      </c>
      <c r="H10" s="44">
        <v>9159.2500000000182</v>
      </c>
      <c r="I10" s="44">
        <v>12499.999999999996</v>
      </c>
      <c r="J10" s="44">
        <v>12500.000000000005</v>
      </c>
      <c r="K10" s="40">
        <v>12499.999999999996</v>
      </c>
      <c r="Q10" s="19"/>
      <c r="R10" s="63"/>
      <c r="S10" s="63"/>
      <c r="T10" s="61" t="s">
        <v>41</v>
      </c>
      <c r="U10" s="44">
        <f>+E10*'71'!B$27</f>
        <v>7802.2315000000108</v>
      </c>
      <c r="V10" s="44">
        <f>+F10*'71'!C$27</f>
        <v>34850.000000000007</v>
      </c>
      <c r="W10" s="44">
        <f>+G10*'71'!D$27</f>
        <v>22890</v>
      </c>
      <c r="X10" s="44">
        <f>+H10*'71'!E$27</f>
        <v>11458.221750000022</v>
      </c>
      <c r="Y10" s="44">
        <f>+I10*'71'!F$27</f>
        <v>14237.499999999996</v>
      </c>
      <c r="Z10" s="44">
        <f>+J10*'71'!G$27</f>
        <v>13575.000000000007</v>
      </c>
      <c r="AA10" s="40">
        <f>+K10*'71'!H$27</f>
        <v>12499.999999999996</v>
      </c>
    </row>
    <row r="11" spans="1:27" x14ac:dyDescent="0.25">
      <c r="A11" s="19"/>
      <c r="B11" s="63"/>
      <c r="C11" s="63" t="s">
        <v>25</v>
      </c>
      <c r="D11" s="61" t="s">
        <v>6</v>
      </c>
      <c r="E11" s="44">
        <v>198000</v>
      </c>
      <c r="F11" s="44">
        <v>250000</v>
      </c>
      <c r="G11" s="44">
        <v>300000</v>
      </c>
      <c r="H11" s="44">
        <v>400000</v>
      </c>
      <c r="I11" s="44">
        <v>450000</v>
      </c>
      <c r="J11" s="44">
        <v>400000</v>
      </c>
      <c r="K11" s="40">
        <v>500000</v>
      </c>
      <c r="Q11" s="19"/>
      <c r="R11" s="63"/>
      <c r="S11" s="63" t="s">
        <v>25</v>
      </c>
      <c r="T11" s="61" t="s">
        <v>6</v>
      </c>
      <c r="U11" s="44">
        <f>+E11*'71'!B$27</f>
        <v>315612</v>
      </c>
      <c r="V11" s="44">
        <f>+F11*'71'!C$27</f>
        <v>348500.00000000006</v>
      </c>
      <c r="W11" s="44">
        <f>+G11*'71'!D$27</f>
        <v>392400</v>
      </c>
      <c r="X11" s="44">
        <f>+H11*'71'!E$27</f>
        <v>500399.99999999994</v>
      </c>
      <c r="Y11" s="44">
        <f>+I11*'71'!F$27</f>
        <v>512550</v>
      </c>
      <c r="Z11" s="44">
        <f>+J11*'71'!G$27</f>
        <v>434400.00000000006</v>
      </c>
      <c r="AA11" s="40">
        <f>+K11*'71'!H$27</f>
        <v>500000</v>
      </c>
    </row>
    <row r="12" spans="1:27" x14ac:dyDescent="0.25">
      <c r="A12" s="19"/>
      <c r="B12" s="63"/>
      <c r="C12" s="64"/>
      <c r="D12" s="61" t="s">
        <v>41</v>
      </c>
      <c r="E12" s="44">
        <v>5000.0000000000018</v>
      </c>
      <c r="F12" s="44">
        <v>19999.999999999996</v>
      </c>
      <c r="G12" s="44">
        <v>7499.9999999999982</v>
      </c>
      <c r="H12" s="44">
        <v>15953.749999999993</v>
      </c>
      <c r="I12" s="44">
        <v>25000.000000000033</v>
      </c>
      <c r="J12" s="44">
        <v>3750.0000000000023</v>
      </c>
      <c r="K12" s="40">
        <v>12500.000000000007</v>
      </c>
      <c r="Q12" s="19"/>
      <c r="R12" s="63"/>
      <c r="S12" s="64"/>
      <c r="T12" s="61" t="s">
        <v>41</v>
      </c>
      <c r="U12" s="44">
        <f>+E12*'71'!B$27</f>
        <v>7970.0000000000018</v>
      </c>
      <c r="V12" s="44">
        <f>+F12*'71'!C$27</f>
        <v>27879.999999999996</v>
      </c>
      <c r="W12" s="44">
        <f>+G12*'71'!D$27</f>
        <v>9809.9999999999982</v>
      </c>
      <c r="X12" s="44">
        <f>+H12*'71'!E$27</f>
        <v>19958.14124999999</v>
      </c>
      <c r="Y12" s="44">
        <f>+I12*'71'!F$27</f>
        <v>28475.000000000036</v>
      </c>
      <c r="Z12" s="44">
        <f>+J12*'71'!G$27</f>
        <v>4072.5000000000027</v>
      </c>
      <c r="AA12" s="40">
        <f>+K12*'71'!H$27</f>
        <v>12500.000000000007</v>
      </c>
    </row>
    <row r="13" spans="1:27" x14ac:dyDescent="0.25">
      <c r="A13" s="19"/>
      <c r="C13" s="63" t="s">
        <v>26</v>
      </c>
      <c r="D13" s="61" t="s">
        <v>6</v>
      </c>
      <c r="E13" s="44">
        <v>250000</v>
      </c>
      <c r="F13" s="44">
        <v>300000</v>
      </c>
      <c r="G13" s="44">
        <v>400000</v>
      </c>
      <c r="H13" s="44">
        <v>450000</v>
      </c>
      <c r="I13" s="44">
        <v>500000</v>
      </c>
      <c r="J13" s="44">
        <v>550000</v>
      </c>
      <c r="K13" s="40">
        <v>600000</v>
      </c>
      <c r="Q13" s="19"/>
      <c r="S13" s="63" t="s">
        <v>26</v>
      </c>
      <c r="T13" s="61" t="s">
        <v>6</v>
      </c>
      <c r="U13" s="44">
        <f>+E13*'71'!B$27</f>
        <v>398499.99999999994</v>
      </c>
      <c r="V13" s="44">
        <f>+F13*'71'!C$27</f>
        <v>418200.00000000006</v>
      </c>
      <c r="W13" s="44">
        <f>+G13*'71'!D$27</f>
        <v>523200</v>
      </c>
      <c r="X13" s="44">
        <f>+H13*'71'!E$27</f>
        <v>562950</v>
      </c>
      <c r="Y13" s="44">
        <f>+I13*'71'!F$27</f>
        <v>569500</v>
      </c>
      <c r="Z13" s="44">
        <f>+J13*'71'!G$27</f>
        <v>597300</v>
      </c>
      <c r="AA13" s="40">
        <f>+K13*'71'!H$27</f>
        <v>600000</v>
      </c>
    </row>
    <row r="14" spans="1:27" x14ac:dyDescent="0.25">
      <c r="A14" s="19"/>
      <c r="B14" s="63"/>
      <c r="C14" s="64"/>
      <c r="D14" s="61" t="s">
        <v>41</v>
      </c>
      <c r="E14" s="44">
        <v>12240.5</v>
      </c>
      <c r="F14" s="44">
        <v>17499.999999999989</v>
      </c>
      <c r="G14" s="44">
        <v>9999.9999999999945</v>
      </c>
      <c r="H14" s="44">
        <v>24999.999999999996</v>
      </c>
      <c r="I14" s="44">
        <v>37499.999999999985</v>
      </c>
      <c r="J14" s="44">
        <v>25000.000000000018</v>
      </c>
      <c r="K14" s="40">
        <v>12499.999999999971</v>
      </c>
      <c r="Q14" s="19"/>
      <c r="R14" s="63"/>
      <c r="S14" s="64"/>
      <c r="T14" s="61" t="s">
        <v>41</v>
      </c>
      <c r="U14" s="44">
        <f>+E14*'71'!B$27</f>
        <v>19511.357</v>
      </c>
      <c r="V14" s="44">
        <f>+F14*'71'!C$27</f>
        <v>24394.999999999985</v>
      </c>
      <c r="W14" s="44">
        <f>+G14*'71'!D$27</f>
        <v>13079.999999999993</v>
      </c>
      <c r="X14" s="44">
        <f>+H14*'71'!E$27</f>
        <v>31274.999999999993</v>
      </c>
      <c r="Y14" s="44">
        <f>+I14*'71'!F$27</f>
        <v>42712.499999999985</v>
      </c>
      <c r="Z14" s="44">
        <f>+J14*'71'!G$27</f>
        <v>27150.000000000022</v>
      </c>
      <c r="AA14" s="40">
        <f>+K14*'71'!H$27</f>
        <v>12499.999999999971</v>
      </c>
    </row>
    <row r="15" spans="1:27" x14ac:dyDescent="0.25">
      <c r="A15" s="19"/>
      <c r="B15" s="63"/>
      <c r="C15" s="63" t="s">
        <v>27</v>
      </c>
      <c r="D15" s="61" t="s">
        <v>6</v>
      </c>
      <c r="E15" s="44">
        <v>200000</v>
      </c>
      <c r="F15" s="44">
        <v>250000</v>
      </c>
      <c r="G15" s="44">
        <v>300000</v>
      </c>
      <c r="H15" s="44">
        <v>400000</v>
      </c>
      <c r="I15" s="44">
        <v>400000</v>
      </c>
      <c r="J15" s="44">
        <v>460000</v>
      </c>
      <c r="K15" s="40">
        <v>500000</v>
      </c>
      <c r="Q15" s="19"/>
      <c r="R15" s="63"/>
      <c r="S15" s="63" t="s">
        <v>27</v>
      </c>
      <c r="T15" s="61" t="s">
        <v>6</v>
      </c>
      <c r="U15" s="44">
        <f>+E15*'71'!B$27</f>
        <v>318800</v>
      </c>
      <c r="V15" s="44">
        <f>+F15*'71'!C$27</f>
        <v>348500.00000000006</v>
      </c>
      <c r="W15" s="44">
        <f>+G15*'71'!D$27</f>
        <v>392400</v>
      </c>
      <c r="X15" s="44">
        <f>+H15*'71'!E$27</f>
        <v>500399.99999999994</v>
      </c>
      <c r="Y15" s="44">
        <f>+I15*'71'!F$27</f>
        <v>455600</v>
      </c>
      <c r="Z15" s="44">
        <f>+J15*'71'!G$27</f>
        <v>499560.00000000006</v>
      </c>
      <c r="AA15" s="40">
        <f>+K15*'71'!H$27</f>
        <v>500000</v>
      </c>
    </row>
    <row r="16" spans="1:27" x14ac:dyDescent="0.25">
      <c r="A16" s="19"/>
      <c r="B16" s="63"/>
      <c r="C16" s="64"/>
      <c r="D16" s="61" t="s">
        <v>41</v>
      </c>
      <c r="E16" s="44">
        <v>12499.999999999998</v>
      </c>
      <c r="F16" s="44">
        <v>17500</v>
      </c>
      <c r="G16" s="44">
        <v>2000.0000000000007</v>
      </c>
      <c r="H16" s="44">
        <v>12500.000000000002</v>
      </c>
      <c r="I16" s="44">
        <v>12499.999999999976</v>
      </c>
      <c r="J16" s="44">
        <v>24999.999999999949</v>
      </c>
      <c r="K16" s="40">
        <v>13500.000000000018</v>
      </c>
      <c r="Q16" s="19"/>
      <c r="R16" s="63"/>
      <c r="S16" s="64"/>
      <c r="T16" s="61" t="s">
        <v>41</v>
      </c>
      <c r="U16" s="44">
        <f>+E16*'71'!B$27</f>
        <v>19924.999999999996</v>
      </c>
      <c r="V16" s="44">
        <f>+F16*'71'!C$27</f>
        <v>24395.000000000004</v>
      </c>
      <c r="W16" s="44">
        <f>+G16*'71'!D$27</f>
        <v>2616.0000000000009</v>
      </c>
      <c r="X16" s="44">
        <f>+H16*'71'!E$27</f>
        <v>15637.5</v>
      </c>
      <c r="Y16" s="44">
        <f>+I16*'71'!F$27</f>
        <v>14237.499999999973</v>
      </c>
      <c r="Z16" s="44">
        <f>+J16*'71'!G$27</f>
        <v>27149.999999999945</v>
      </c>
      <c r="AA16" s="40">
        <f>+K16*'71'!H$27</f>
        <v>13500.000000000018</v>
      </c>
    </row>
    <row r="17" spans="1:27" x14ac:dyDescent="0.25">
      <c r="A17" s="19"/>
      <c r="C17" s="63" t="s">
        <v>28</v>
      </c>
      <c r="D17" s="61" t="s">
        <v>6</v>
      </c>
      <c r="E17" s="44">
        <v>140000</v>
      </c>
      <c r="F17" s="44">
        <v>190000</v>
      </c>
      <c r="G17" s="44">
        <v>200000</v>
      </c>
      <c r="H17" s="44">
        <v>300000</v>
      </c>
      <c r="I17" s="44">
        <v>300000</v>
      </c>
      <c r="J17" s="44">
        <v>320000</v>
      </c>
      <c r="K17" s="40">
        <v>399847</v>
      </c>
      <c r="Q17" s="19"/>
      <c r="S17" s="63" t="s">
        <v>28</v>
      </c>
      <c r="T17" s="61" t="s">
        <v>6</v>
      </c>
      <c r="U17" s="44">
        <f>+E17*'71'!B$27</f>
        <v>223159.99999999997</v>
      </c>
      <c r="V17" s="44">
        <f>+F17*'71'!C$27</f>
        <v>264860</v>
      </c>
      <c r="W17" s="44">
        <f>+G17*'71'!D$27</f>
        <v>261600</v>
      </c>
      <c r="X17" s="44">
        <f>+H17*'71'!E$27</f>
        <v>375299.99999999994</v>
      </c>
      <c r="Y17" s="44">
        <f>+I17*'71'!F$27</f>
        <v>341700</v>
      </c>
      <c r="Z17" s="44">
        <f>+J17*'71'!G$27</f>
        <v>347520</v>
      </c>
      <c r="AA17" s="40">
        <f>+K17*'71'!H$27</f>
        <v>399847</v>
      </c>
    </row>
    <row r="18" spans="1:27" x14ac:dyDescent="0.25">
      <c r="A18" s="19"/>
      <c r="B18" s="63"/>
      <c r="C18" s="63"/>
      <c r="D18" s="61" t="s">
        <v>41</v>
      </c>
      <c r="E18" s="44">
        <v>3750.0000000000086</v>
      </c>
      <c r="F18" s="44">
        <v>5000.0000000000027</v>
      </c>
      <c r="G18" s="44">
        <v>10000</v>
      </c>
      <c r="H18" s="44">
        <v>3933.5000000000005</v>
      </c>
      <c r="I18" s="44">
        <v>7500.0000000000018</v>
      </c>
      <c r="J18" s="44">
        <v>12500.000000000002</v>
      </c>
      <c r="K18" s="40">
        <v>12499.999999999991</v>
      </c>
      <c r="Q18" s="19"/>
      <c r="R18" s="63"/>
      <c r="S18" s="63"/>
      <c r="T18" s="61" t="s">
        <v>41</v>
      </c>
      <c r="U18" s="44">
        <f>+E18*'71'!B$27</f>
        <v>5977.5000000000136</v>
      </c>
      <c r="V18" s="44">
        <f>+F18*'71'!C$27</f>
        <v>6970.0000000000045</v>
      </c>
      <c r="W18" s="44">
        <f>+G18*'71'!D$27</f>
        <v>13080</v>
      </c>
      <c r="X18" s="44">
        <f>+H18*'71'!E$27</f>
        <v>4920.8085000000001</v>
      </c>
      <c r="Y18" s="44">
        <f>+I18*'71'!F$27</f>
        <v>8542.5000000000018</v>
      </c>
      <c r="Z18" s="44">
        <f>+J18*'71'!G$27</f>
        <v>13575.000000000004</v>
      </c>
      <c r="AA18" s="40">
        <f>+K18*'71'!H$27</f>
        <v>12499.999999999991</v>
      </c>
    </row>
    <row r="19" spans="1:27" x14ac:dyDescent="0.25">
      <c r="A19" s="19"/>
      <c r="B19" s="63"/>
      <c r="C19" s="63" t="s">
        <v>29</v>
      </c>
      <c r="D19" s="61" t="s">
        <v>6</v>
      </c>
      <c r="E19" s="44">
        <v>160000</v>
      </c>
      <c r="F19" s="44">
        <v>200000</v>
      </c>
      <c r="G19" s="44">
        <v>200000</v>
      </c>
      <c r="H19" s="44">
        <v>282258</v>
      </c>
      <c r="I19" s="44">
        <v>300000</v>
      </c>
      <c r="J19" s="44">
        <v>350000</v>
      </c>
      <c r="K19" s="40">
        <v>400000</v>
      </c>
      <c r="Q19" s="19"/>
      <c r="R19" s="63"/>
      <c r="S19" s="63" t="s">
        <v>29</v>
      </c>
      <c r="T19" s="61" t="s">
        <v>6</v>
      </c>
      <c r="U19" s="44">
        <f>+E19*'71'!B$27</f>
        <v>255039.99999999997</v>
      </c>
      <c r="V19" s="44">
        <f>+F19*'71'!C$27</f>
        <v>278800</v>
      </c>
      <c r="W19" s="44">
        <f>+G19*'71'!D$27</f>
        <v>261600</v>
      </c>
      <c r="X19" s="44">
        <f>+H19*'71'!E$27</f>
        <v>353104.75799999997</v>
      </c>
      <c r="Y19" s="44">
        <f>+I19*'71'!F$27</f>
        <v>341700</v>
      </c>
      <c r="Z19" s="44">
        <f>+J19*'71'!G$27</f>
        <v>380100</v>
      </c>
      <c r="AA19" s="40">
        <f>+K19*'71'!H$27</f>
        <v>400000</v>
      </c>
    </row>
    <row r="20" spans="1:27" x14ac:dyDescent="0.25">
      <c r="A20" s="19"/>
      <c r="B20" s="63"/>
      <c r="C20" s="64"/>
      <c r="D20" s="61" t="s">
        <v>41</v>
      </c>
      <c r="E20" s="44">
        <v>5000.0000000000027</v>
      </c>
      <c r="F20" s="44">
        <v>0</v>
      </c>
      <c r="G20" s="44">
        <v>5000.0000000000146</v>
      </c>
      <c r="H20" s="44">
        <v>7500.0000000000155</v>
      </c>
      <c r="I20" s="44">
        <v>5000.0000000000018</v>
      </c>
      <c r="J20" s="44">
        <v>2500.0000000000009</v>
      </c>
      <c r="K20" s="40">
        <v>369.50000000000011</v>
      </c>
      <c r="Q20" s="19"/>
      <c r="R20" s="63"/>
      <c r="S20" s="64"/>
      <c r="T20" s="61" t="s">
        <v>41</v>
      </c>
      <c r="U20" s="44">
        <f>+E20*'71'!B$27</f>
        <v>7970.0000000000036</v>
      </c>
      <c r="V20" s="44">
        <f>+F20*'71'!C$27</f>
        <v>0</v>
      </c>
      <c r="W20" s="44">
        <f>+G20*'71'!D$27</f>
        <v>6540.0000000000191</v>
      </c>
      <c r="X20" s="44">
        <f>+H20*'71'!E$27</f>
        <v>9382.5000000000182</v>
      </c>
      <c r="Y20" s="44">
        <f>+I20*'71'!F$27</f>
        <v>5695.0000000000018</v>
      </c>
      <c r="Z20" s="44">
        <f>+J20*'71'!G$27</f>
        <v>2715.0000000000014</v>
      </c>
      <c r="AA20" s="40">
        <f>+K20*'71'!H$27</f>
        <v>369.50000000000011</v>
      </c>
    </row>
    <row r="21" spans="1:27" x14ac:dyDescent="0.25">
      <c r="A21" s="19"/>
      <c r="C21" s="63" t="s">
        <v>30</v>
      </c>
      <c r="D21" s="61" t="s">
        <v>6</v>
      </c>
      <c r="E21" s="44">
        <v>200000</v>
      </c>
      <c r="F21" s="44">
        <v>250000</v>
      </c>
      <c r="G21" s="44">
        <v>250000</v>
      </c>
      <c r="H21" s="44">
        <v>310000</v>
      </c>
      <c r="I21" s="44">
        <v>390000</v>
      </c>
      <c r="J21" s="44">
        <v>400000</v>
      </c>
      <c r="K21" s="40">
        <v>500000</v>
      </c>
      <c r="Q21" s="19"/>
      <c r="S21" s="63" t="s">
        <v>30</v>
      </c>
      <c r="T21" s="61" t="s">
        <v>6</v>
      </c>
      <c r="U21" s="44">
        <f>+E21*'71'!B$27</f>
        <v>318800</v>
      </c>
      <c r="V21" s="44">
        <f>+F21*'71'!C$27</f>
        <v>348500.00000000006</v>
      </c>
      <c r="W21" s="44">
        <f>+G21*'71'!D$27</f>
        <v>327000</v>
      </c>
      <c r="X21" s="44">
        <f>+H21*'71'!E$27</f>
        <v>387809.99999999994</v>
      </c>
      <c r="Y21" s="44">
        <f>+I21*'71'!F$27</f>
        <v>444210</v>
      </c>
      <c r="Z21" s="44">
        <f>+J21*'71'!G$27</f>
        <v>434400.00000000006</v>
      </c>
      <c r="AA21" s="40">
        <f>+K21*'71'!H$27</f>
        <v>500000</v>
      </c>
    </row>
    <row r="22" spans="1:27" x14ac:dyDescent="0.25">
      <c r="A22" s="19"/>
      <c r="B22" s="63"/>
      <c r="C22" s="64"/>
      <c r="D22" s="61" t="s">
        <v>41</v>
      </c>
      <c r="E22" s="44">
        <v>0</v>
      </c>
      <c r="F22" s="44">
        <v>1249.9999999999998</v>
      </c>
      <c r="G22" s="44">
        <v>2500.0000000000023</v>
      </c>
      <c r="H22" s="44">
        <v>10000.000000000004</v>
      </c>
      <c r="I22" s="44">
        <v>7499.9999999999854</v>
      </c>
      <c r="J22" s="44">
        <v>0</v>
      </c>
      <c r="K22" s="40">
        <v>7500.0000000000491</v>
      </c>
      <c r="Q22" s="19"/>
      <c r="R22" s="63"/>
      <c r="S22" s="64"/>
      <c r="T22" s="61" t="s">
        <v>41</v>
      </c>
      <c r="U22" s="44">
        <f>+E22*'71'!B$27</f>
        <v>0</v>
      </c>
      <c r="V22" s="44">
        <f>+F22*'71'!C$27</f>
        <v>1742.4999999999998</v>
      </c>
      <c r="W22" s="44">
        <f>+G22*'71'!D$27</f>
        <v>3270.0000000000032</v>
      </c>
      <c r="X22" s="44">
        <f>+H22*'71'!E$27</f>
        <v>12510.000000000004</v>
      </c>
      <c r="Y22" s="44">
        <f>+I22*'71'!F$27</f>
        <v>8542.4999999999836</v>
      </c>
      <c r="Z22" s="44">
        <f>+J22*'71'!G$27</f>
        <v>0</v>
      </c>
      <c r="AA22" s="40">
        <f>+K22*'71'!H$27</f>
        <v>7500.0000000000491</v>
      </c>
    </row>
    <row r="23" spans="1:27" x14ac:dyDescent="0.25">
      <c r="A23" s="19"/>
      <c r="B23" s="63"/>
      <c r="C23" s="63" t="s">
        <v>42</v>
      </c>
      <c r="D23" s="61" t="s">
        <v>6</v>
      </c>
      <c r="E23" s="44">
        <v>150000</v>
      </c>
      <c r="F23" s="44">
        <v>180000</v>
      </c>
      <c r="G23" s="44">
        <v>210000</v>
      </c>
      <c r="H23" s="44">
        <v>240685</v>
      </c>
      <c r="I23" s="44">
        <v>300000</v>
      </c>
      <c r="J23" s="44">
        <v>300000</v>
      </c>
      <c r="K23" s="40">
        <v>400000</v>
      </c>
      <c r="Q23" s="19"/>
      <c r="R23" s="63"/>
      <c r="S23" s="63" t="s">
        <v>42</v>
      </c>
      <c r="T23" s="61" t="s">
        <v>6</v>
      </c>
      <c r="U23" s="44">
        <f>+E23*'71'!B$27</f>
        <v>239099.99999999997</v>
      </c>
      <c r="V23" s="44">
        <f>+F23*'71'!C$27</f>
        <v>250920.00000000003</v>
      </c>
      <c r="W23" s="44">
        <f>+G23*'71'!D$27</f>
        <v>274680</v>
      </c>
      <c r="X23" s="44">
        <f>+H23*'71'!E$27</f>
        <v>301096.935</v>
      </c>
      <c r="Y23" s="44">
        <f>+I23*'71'!F$27</f>
        <v>341700</v>
      </c>
      <c r="Z23" s="44">
        <f>+J23*'71'!G$27</f>
        <v>325800</v>
      </c>
      <c r="AA23" s="40">
        <f>+K23*'71'!H$27</f>
        <v>400000</v>
      </c>
    </row>
    <row r="24" spans="1:27" x14ac:dyDescent="0.25">
      <c r="A24" s="19"/>
      <c r="B24" s="63"/>
      <c r="C24" s="64"/>
      <c r="D24" s="61" t="s">
        <v>41</v>
      </c>
      <c r="E24" s="44">
        <v>2499.9999999999982</v>
      </c>
      <c r="F24" s="44">
        <v>2545.5000000000036</v>
      </c>
      <c r="G24" s="44">
        <v>10000.000000000005</v>
      </c>
      <c r="H24" s="44">
        <v>4999.9999999999955</v>
      </c>
      <c r="I24" s="44">
        <v>3948.499999999995</v>
      </c>
      <c r="J24" s="44">
        <v>7499.9999999999909</v>
      </c>
      <c r="K24" s="40">
        <v>12499.999999999987</v>
      </c>
      <c r="Q24" s="19"/>
      <c r="R24" s="63"/>
      <c r="S24" s="64"/>
      <c r="T24" s="61" t="s">
        <v>41</v>
      </c>
      <c r="U24" s="44">
        <f>+E24*'71'!B$27</f>
        <v>3984.9999999999968</v>
      </c>
      <c r="V24" s="44">
        <f>+F24*'71'!C$27</f>
        <v>3548.4270000000056</v>
      </c>
      <c r="W24" s="44">
        <f>+G24*'71'!D$27</f>
        <v>13080.000000000007</v>
      </c>
      <c r="X24" s="44">
        <f>+H24*'71'!E$27</f>
        <v>6254.9999999999936</v>
      </c>
      <c r="Y24" s="44">
        <f>+I24*'71'!F$27</f>
        <v>4497.3414999999941</v>
      </c>
      <c r="Z24" s="44">
        <f>+J24*'71'!G$27</f>
        <v>8144.9999999999909</v>
      </c>
      <c r="AA24" s="40">
        <f>+K24*'71'!H$27</f>
        <v>12499.999999999987</v>
      </c>
    </row>
    <row r="25" spans="1:27" x14ac:dyDescent="0.25">
      <c r="A25" s="19"/>
      <c r="C25" s="63" t="s">
        <v>32</v>
      </c>
      <c r="D25" s="61" t="s">
        <v>6</v>
      </c>
      <c r="E25" s="44">
        <v>135000</v>
      </c>
      <c r="F25" s="44">
        <v>165000</v>
      </c>
      <c r="G25" s="44">
        <v>182000</v>
      </c>
      <c r="H25" s="44">
        <v>210000</v>
      </c>
      <c r="I25" s="44">
        <v>250000</v>
      </c>
      <c r="J25" s="44">
        <v>300000</v>
      </c>
      <c r="K25" s="40">
        <v>350000</v>
      </c>
      <c r="Q25" s="19"/>
      <c r="S25" s="63" t="s">
        <v>32</v>
      </c>
      <c r="T25" s="61" t="s">
        <v>6</v>
      </c>
      <c r="U25" s="44">
        <f>+E25*'71'!B$27</f>
        <v>215189.99999999997</v>
      </c>
      <c r="V25" s="44">
        <f>+F25*'71'!C$27</f>
        <v>230010.00000000003</v>
      </c>
      <c r="W25" s="44">
        <f>+G25*'71'!D$27</f>
        <v>238056</v>
      </c>
      <c r="X25" s="44">
        <f>+H25*'71'!E$27</f>
        <v>262710</v>
      </c>
      <c r="Y25" s="44">
        <f>+I25*'71'!F$27</f>
        <v>284750</v>
      </c>
      <c r="Z25" s="44">
        <f>+J25*'71'!G$27</f>
        <v>325800</v>
      </c>
      <c r="AA25" s="40">
        <f>+K25*'71'!H$27</f>
        <v>350000</v>
      </c>
    </row>
    <row r="26" spans="1:27" x14ac:dyDescent="0.25">
      <c r="A26" s="19"/>
      <c r="B26" s="63"/>
      <c r="C26" s="63"/>
      <c r="D26" s="61" t="s">
        <v>41</v>
      </c>
      <c r="E26" s="44">
        <v>0</v>
      </c>
      <c r="F26" s="44">
        <v>1250.0000000000005</v>
      </c>
      <c r="G26" s="44">
        <v>750.00000000000068</v>
      </c>
      <c r="H26" s="44">
        <v>2499.9999999999991</v>
      </c>
      <c r="I26" s="44">
        <v>2500.0000000000045</v>
      </c>
      <c r="J26" s="44">
        <v>2500</v>
      </c>
      <c r="K26" s="40">
        <v>3750.0000000000036</v>
      </c>
      <c r="Q26" s="19"/>
      <c r="R26" s="63"/>
      <c r="S26" s="63"/>
      <c r="T26" s="61" t="s">
        <v>41</v>
      </c>
      <c r="U26" s="44">
        <f>+E26*'71'!B$27</f>
        <v>0</v>
      </c>
      <c r="V26" s="44">
        <f>+F26*'71'!C$27</f>
        <v>1742.5000000000007</v>
      </c>
      <c r="W26" s="44">
        <f>+G26*'71'!D$27</f>
        <v>981.00000000000091</v>
      </c>
      <c r="X26" s="44">
        <f>+H26*'71'!E$27</f>
        <v>3127.4999999999986</v>
      </c>
      <c r="Y26" s="44">
        <f>+I26*'71'!F$27</f>
        <v>2847.500000000005</v>
      </c>
      <c r="Z26" s="44">
        <f>+J26*'71'!G$27</f>
        <v>2715</v>
      </c>
      <c r="AA26" s="40">
        <f>+K26*'71'!H$27</f>
        <v>3750.0000000000036</v>
      </c>
    </row>
    <row r="27" spans="1:27" x14ac:dyDescent="0.25">
      <c r="A27" s="19"/>
      <c r="B27" s="63"/>
      <c r="C27" s="63" t="s">
        <v>33</v>
      </c>
      <c r="D27" s="61" t="s">
        <v>6</v>
      </c>
      <c r="E27" s="84" t="s">
        <v>34</v>
      </c>
      <c r="F27" s="84" t="s">
        <v>34</v>
      </c>
      <c r="G27" s="84" t="s">
        <v>34</v>
      </c>
      <c r="H27" s="84" t="s">
        <v>34</v>
      </c>
      <c r="I27" s="84" t="s">
        <v>34</v>
      </c>
      <c r="J27" s="44">
        <v>280000</v>
      </c>
      <c r="K27" s="40">
        <v>326500</v>
      </c>
      <c r="Q27" s="19"/>
      <c r="R27" s="63"/>
      <c r="S27" s="63" t="s">
        <v>33</v>
      </c>
      <c r="T27" s="61" t="s">
        <v>6</v>
      </c>
      <c r="U27" s="84" t="s">
        <v>34</v>
      </c>
      <c r="V27" s="84" t="s">
        <v>34</v>
      </c>
      <c r="W27" s="84" t="s">
        <v>34</v>
      </c>
      <c r="X27" s="84" t="s">
        <v>34</v>
      </c>
      <c r="Y27" s="84" t="s">
        <v>34</v>
      </c>
      <c r="Z27" s="44">
        <f>+J27*'71'!G$27</f>
        <v>304080</v>
      </c>
      <c r="AA27" s="40">
        <f>+K27*'71'!H$27</f>
        <v>326500</v>
      </c>
    </row>
    <row r="28" spans="1:27" x14ac:dyDescent="0.25">
      <c r="A28" s="19"/>
      <c r="B28" s="63"/>
      <c r="C28" s="64"/>
      <c r="D28" s="61" t="s">
        <v>41</v>
      </c>
      <c r="E28" s="44"/>
      <c r="F28" s="44"/>
      <c r="G28" s="44"/>
      <c r="H28" s="44"/>
      <c r="I28" s="44"/>
      <c r="J28" s="44">
        <v>7499.9999999999927</v>
      </c>
      <c r="K28" s="40">
        <v>7500.0000000000036</v>
      </c>
      <c r="Q28" s="19"/>
      <c r="R28" s="63"/>
      <c r="S28" s="64"/>
      <c r="T28" s="61" t="s">
        <v>41</v>
      </c>
      <c r="U28" s="85"/>
      <c r="V28" s="85"/>
      <c r="W28" s="85"/>
      <c r="X28" s="85"/>
      <c r="Y28" s="85"/>
      <c r="Z28" s="44">
        <f>+J28*'71'!G$27</f>
        <v>8144.9999999999927</v>
      </c>
      <c r="AA28" s="40">
        <f>+K28*'71'!H$27</f>
        <v>7500.0000000000036</v>
      </c>
    </row>
    <row r="29" spans="1:27" x14ac:dyDescent="0.25">
      <c r="A29" s="19"/>
      <c r="C29" s="63" t="s">
        <v>35</v>
      </c>
      <c r="D29" s="61" t="s">
        <v>6</v>
      </c>
      <c r="E29" s="44">
        <v>146231</v>
      </c>
      <c r="F29" s="44">
        <v>180000</v>
      </c>
      <c r="G29" s="44">
        <v>200000</v>
      </c>
      <c r="H29" s="44">
        <v>250000</v>
      </c>
      <c r="I29" s="44">
        <v>300000</v>
      </c>
      <c r="J29" s="44">
        <v>350000</v>
      </c>
      <c r="K29" s="40">
        <v>400000</v>
      </c>
      <c r="Q29" s="19"/>
      <c r="S29" s="63" t="s">
        <v>35</v>
      </c>
      <c r="T29" s="61" t="s">
        <v>6</v>
      </c>
      <c r="U29" s="44">
        <f>+E29*'71'!B$27</f>
        <v>233092.21399999998</v>
      </c>
      <c r="V29" s="44">
        <f>+F29*'71'!C$27</f>
        <v>250920.00000000003</v>
      </c>
      <c r="W29" s="44">
        <f>+G29*'71'!D$27</f>
        <v>261600</v>
      </c>
      <c r="X29" s="44">
        <f>+H29*'71'!E$27</f>
        <v>312750</v>
      </c>
      <c r="Y29" s="44">
        <f>+I29*'71'!F$27</f>
        <v>341700</v>
      </c>
      <c r="Z29" s="44">
        <f>+J29*'71'!G$27</f>
        <v>380100</v>
      </c>
      <c r="AA29" s="40">
        <f>+K29*'71'!H$27</f>
        <v>400000</v>
      </c>
    </row>
    <row r="30" spans="1:27" x14ac:dyDescent="0.25">
      <c r="A30" s="19"/>
      <c r="B30" s="63"/>
      <c r="C30" s="64"/>
      <c r="D30" s="61" t="s">
        <v>41</v>
      </c>
      <c r="E30" s="44">
        <v>2500.0000000000009</v>
      </c>
      <c r="F30" s="44">
        <v>3383.2499999999873</v>
      </c>
      <c r="G30" s="44">
        <v>4999.9999999999973</v>
      </c>
      <c r="H30" s="44">
        <v>2500</v>
      </c>
      <c r="I30" s="44">
        <v>2500.0000000000041</v>
      </c>
      <c r="J30" s="44">
        <v>10643.749999999969</v>
      </c>
      <c r="K30" s="40">
        <v>3216.2500000000027</v>
      </c>
      <c r="Q30" s="19"/>
      <c r="R30" s="63"/>
      <c r="S30" s="64"/>
      <c r="T30" s="61" t="s">
        <v>41</v>
      </c>
      <c r="U30" s="44">
        <f>+E30*'71'!B$27</f>
        <v>3985.0000000000009</v>
      </c>
      <c r="V30" s="44">
        <f>+F30*'71'!C$27</f>
        <v>4716.2504999999828</v>
      </c>
      <c r="W30" s="44">
        <f>+G30*'71'!D$27</f>
        <v>6539.9999999999964</v>
      </c>
      <c r="X30" s="44">
        <f>+H30*'71'!E$27</f>
        <v>3127.4999999999995</v>
      </c>
      <c r="Y30" s="44">
        <f>+I30*'71'!F$27</f>
        <v>2847.5000000000045</v>
      </c>
      <c r="Z30" s="44">
        <f>+J30*'71'!G$27</f>
        <v>11559.112499999967</v>
      </c>
      <c r="AA30" s="40">
        <f>+K30*'71'!H$27</f>
        <v>3216.2500000000027</v>
      </c>
    </row>
    <row r="31" spans="1:27" x14ac:dyDescent="0.25">
      <c r="A31" s="19"/>
      <c r="B31" s="63"/>
      <c r="C31" s="63" t="s">
        <v>36</v>
      </c>
      <c r="D31" s="61" t="s">
        <v>6</v>
      </c>
      <c r="E31" s="44">
        <v>135000</v>
      </c>
      <c r="F31" s="44">
        <v>165000</v>
      </c>
      <c r="G31" s="44">
        <v>182000</v>
      </c>
      <c r="H31" s="44">
        <v>210000</v>
      </c>
      <c r="I31" s="44">
        <v>250000</v>
      </c>
      <c r="J31" s="44">
        <v>290000</v>
      </c>
      <c r="K31" s="40">
        <v>350000</v>
      </c>
      <c r="Q31" s="19"/>
      <c r="R31" s="63"/>
      <c r="S31" s="63" t="s">
        <v>36</v>
      </c>
      <c r="T31" s="61" t="s">
        <v>6</v>
      </c>
      <c r="U31" s="44">
        <f>+E31*'71'!B$27</f>
        <v>215189.99999999997</v>
      </c>
      <c r="V31" s="44">
        <f>+F31*'71'!C$27</f>
        <v>230010.00000000003</v>
      </c>
      <c r="W31" s="44">
        <f>+G31*'71'!D$27</f>
        <v>238056</v>
      </c>
      <c r="X31" s="44">
        <f>+H31*'71'!E$27</f>
        <v>262710</v>
      </c>
      <c r="Y31" s="44">
        <f>+I31*'71'!F$27</f>
        <v>284750</v>
      </c>
      <c r="Z31" s="44">
        <f>+J31*'71'!G$27</f>
        <v>314940</v>
      </c>
      <c r="AA31" s="40">
        <f>+K31*'71'!H$27</f>
        <v>350000</v>
      </c>
    </row>
    <row r="32" spans="1:27" x14ac:dyDescent="0.25">
      <c r="A32" s="19"/>
      <c r="B32" s="63"/>
      <c r="C32" s="64"/>
      <c r="D32" s="61" t="s">
        <v>41</v>
      </c>
      <c r="E32" s="44">
        <v>1250.0000000000036</v>
      </c>
      <c r="F32" s="44">
        <v>1249.9999999999989</v>
      </c>
      <c r="G32" s="44">
        <v>500.00000000000023</v>
      </c>
      <c r="H32" s="44">
        <v>2499.9999999999995</v>
      </c>
      <c r="I32" s="44">
        <v>0</v>
      </c>
      <c r="J32" s="44">
        <v>4999.9999999999955</v>
      </c>
      <c r="K32" s="40">
        <v>5999.9999999999973</v>
      </c>
      <c r="Q32" s="19"/>
      <c r="R32" s="63"/>
      <c r="S32" s="64"/>
      <c r="T32" s="61" t="s">
        <v>41</v>
      </c>
      <c r="U32" s="44">
        <f>+E32*'71'!B$27</f>
        <v>1992.5000000000057</v>
      </c>
      <c r="V32" s="44">
        <f>+F32*'71'!C$27</f>
        <v>1742.4999999999986</v>
      </c>
      <c r="W32" s="44">
        <f>+G32*'71'!D$27</f>
        <v>654.00000000000034</v>
      </c>
      <c r="X32" s="44">
        <f>+H32*'71'!E$27</f>
        <v>3127.4999999999991</v>
      </c>
      <c r="Y32" s="44">
        <f>+I32*'71'!F$27</f>
        <v>0</v>
      </c>
      <c r="Z32" s="44">
        <f>+J32*'71'!G$27</f>
        <v>5429.9999999999955</v>
      </c>
      <c r="AA32" s="40">
        <f>+K32*'71'!H$27</f>
        <v>5999.9999999999973</v>
      </c>
    </row>
    <row r="33" spans="1:27" x14ac:dyDescent="0.25">
      <c r="A33" s="19"/>
      <c r="C33" s="63" t="s">
        <v>37</v>
      </c>
      <c r="D33" s="61" t="s">
        <v>6</v>
      </c>
      <c r="E33" s="44">
        <v>135000</v>
      </c>
      <c r="F33" s="44">
        <v>165000</v>
      </c>
      <c r="G33" s="44">
        <v>189000</v>
      </c>
      <c r="H33" s="44">
        <v>210000</v>
      </c>
      <c r="I33" s="44">
        <v>280000</v>
      </c>
      <c r="J33" s="44">
        <v>300000</v>
      </c>
      <c r="K33" s="40">
        <v>380000</v>
      </c>
      <c r="Q33" s="19"/>
      <c r="S33" s="63" t="s">
        <v>37</v>
      </c>
      <c r="T33" s="61" t="s">
        <v>6</v>
      </c>
      <c r="U33" s="44">
        <f>+E33*'71'!B$27</f>
        <v>215189.99999999997</v>
      </c>
      <c r="V33" s="44">
        <f>+F33*'71'!C$27</f>
        <v>230010.00000000003</v>
      </c>
      <c r="W33" s="44">
        <f>+G33*'71'!D$27</f>
        <v>247212</v>
      </c>
      <c r="X33" s="44">
        <f>+H33*'71'!E$27</f>
        <v>262710</v>
      </c>
      <c r="Y33" s="44">
        <f>+I33*'71'!F$27</f>
        <v>318920</v>
      </c>
      <c r="Z33" s="44">
        <f>+J33*'71'!G$27</f>
        <v>325800</v>
      </c>
      <c r="AA33" s="40">
        <f>+K33*'71'!H$27</f>
        <v>380000</v>
      </c>
    </row>
    <row r="34" spans="1:27" x14ac:dyDescent="0.25">
      <c r="A34" s="19"/>
      <c r="B34" s="63"/>
      <c r="C34" s="63"/>
      <c r="D34" s="61" t="s">
        <v>41</v>
      </c>
      <c r="E34" s="44">
        <v>2499.9999999999959</v>
      </c>
      <c r="F34" s="44">
        <v>4800.0000000000027</v>
      </c>
      <c r="G34" s="44">
        <v>4499.9999999999955</v>
      </c>
      <c r="H34" s="44">
        <v>2500</v>
      </c>
      <c r="I34" s="44">
        <v>12499.999999999998</v>
      </c>
      <c r="J34" s="44">
        <v>1899.999999999993</v>
      </c>
      <c r="K34" s="40">
        <v>12500.000000000011</v>
      </c>
      <c r="Q34" s="19"/>
      <c r="R34" s="63"/>
      <c r="S34" s="63"/>
      <c r="T34" s="61" t="s">
        <v>41</v>
      </c>
      <c r="U34" s="44">
        <f>+E34*'71'!B$27</f>
        <v>3984.9999999999932</v>
      </c>
      <c r="V34" s="44">
        <f>+F34*'71'!C$27</f>
        <v>6691.2000000000044</v>
      </c>
      <c r="W34" s="44">
        <f>+G34*'71'!D$27</f>
        <v>5885.9999999999945</v>
      </c>
      <c r="X34" s="44">
        <f>+H34*'71'!E$27</f>
        <v>3127.4999999999995</v>
      </c>
      <c r="Y34" s="44">
        <f>+I34*'71'!F$27</f>
        <v>14237.499999999998</v>
      </c>
      <c r="Z34" s="44">
        <f>+J34*'71'!G$27</f>
        <v>2063.3999999999924</v>
      </c>
      <c r="AA34" s="40">
        <f>+K34*'71'!H$27</f>
        <v>12500.000000000011</v>
      </c>
    </row>
    <row r="35" spans="1:27" x14ac:dyDescent="0.25">
      <c r="A35" s="19"/>
      <c r="B35" s="63"/>
      <c r="C35" s="63" t="s">
        <v>38</v>
      </c>
      <c r="D35" s="61" t="s">
        <v>6</v>
      </c>
      <c r="E35" s="44">
        <v>150000</v>
      </c>
      <c r="F35" s="44">
        <v>165000</v>
      </c>
      <c r="G35" s="44">
        <v>189000</v>
      </c>
      <c r="H35" s="44">
        <v>240000</v>
      </c>
      <c r="I35" s="44">
        <v>280000</v>
      </c>
      <c r="J35" s="44">
        <v>300000</v>
      </c>
      <c r="K35" s="40">
        <v>400000</v>
      </c>
      <c r="Q35" s="19"/>
      <c r="R35" s="63"/>
      <c r="S35" s="63" t="s">
        <v>38</v>
      </c>
      <c r="T35" s="61" t="s">
        <v>6</v>
      </c>
      <c r="U35" s="44">
        <f>+E35*'71'!B$27</f>
        <v>239099.99999999997</v>
      </c>
      <c r="V35" s="44">
        <f>+F35*'71'!C$27</f>
        <v>230010.00000000003</v>
      </c>
      <c r="W35" s="44">
        <f>+G35*'71'!D$27</f>
        <v>247212</v>
      </c>
      <c r="X35" s="44">
        <f>+H35*'71'!E$27</f>
        <v>300240</v>
      </c>
      <c r="Y35" s="44">
        <f>+I35*'71'!F$27</f>
        <v>318920</v>
      </c>
      <c r="Z35" s="44">
        <f>+J35*'71'!G$27</f>
        <v>325800</v>
      </c>
      <c r="AA35" s="40">
        <f>+K35*'71'!H$27</f>
        <v>400000</v>
      </c>
    </row>
    <row r="36" spans="1:27" x14ac:dyDescent="0.25">
      <c r="A36" s="19"/>
      <c r="B36" s="63"/>
      <c r="C36" s="64"/>
      <c r="D36" s="61" t="s">
        <v>41</v>
      </c>
      <c r="E36" s="44">
        <v>2500</v>
      </c>
      <c r="F36" s="44">
        <v>2250.0000000000009</v>
      </c>
      <c r="G36" s="44">
        <v>3749.9999999999991</v>
      </c>
      <c r="H36" s="44">
        <v>7500.0000000000064</v>
      </c>
      <c r="I36" s="44">
        <v>10000.000000000011</v>
      </c>
      <c r="J36" s="44">
        <v>7500.0000000000064</v>
      </c>
      <c r="K36" s="40">
        <v>9045.2499999999854</v>
      </c>
      <c r="Q36" s="19"/>
      <c r="R36" s="63"/>
      <c r="S36" s="64"/>
      <c r="T36" s="61" t="s">
        <v>41</v>
      </c>
      <c r="U36" s="44">
        <f>+E36*'71'!B$27</f>
        <v>3984.9999999999995</v>
      </c>
      <c r="V36" s="44">
        <f>+F36*'71'!C$27</f>
        <v>3136.5000000000014</v>
      </c>
      <c r="W36" s="44">
        <f>+G36*'71'!D$27</f>
        <v>4904.9999999999991</v>
      </c>
      <c r="X36" s="44">
        <f>+H36*'71'!E$27</f>
        <v>9382.5000000000073</v>
      </c>
      <c r="Y36" s="44">
        <f>+I36*'71'!F$27</f>
        <v>11390.000000000013</v>
      </c>
      <c r="Z36" s="44">
        <f>+J36*'71'!G$27</f>
        <v>8145.0000000000073</v>
      </c>
      <c r="AA36" s="40">
        <f>+K36*'71'!H$27</f>
        <v>9045.2499999999854</v>
      </c>
    </row>
    <row r="37" spans="1:27" x14ac:dyDescent="0.25">
      <c r="A37" s="19"/>
      <c r="C37" s="63" t="s">
        <v>39</v>
      </c>
      <c r="D37" s="61" t="s">
        <v>6</v>
      </c>
      <c r="E37" s="44">
        <v>200000</v>
      </c>
      <c r="F37" s="44">
        <v>207500</v>
      </c>
      <c r="G37" s="44">
        <v>250000</v>
      </c>
      <c r="H37" s="44">
        <v>300000</v>
      </c>
      <c r="I37" s="44">
        <v>377000</v>
      </c>
      <c r="J37" s="44">
        <v>400000</v>
      </c>
      <c r="K37" s="40">
        <v>500000</v>
      </c>
      <c r="Q37" s="19"/>
      <c r="S37" s="63" t="s">
        <v>39</v>
      </c>
      <c r="T37" s="61" t="s">
        <v>6</v>
      </c>
      <c r="U37" s="44">
        <f>+E37*'71'!B$27</f>
        <v>318800</v>
      </c>
      <c r="V37" s="44">
        <f>+F37*'71'!C$27</f>
        <v>289255</v>
      </c>
      <c r="W37" s="44">
        <f>+G37*'71'!D$27</f>
        <v>327000</v>
      </c>
      <c r="X37" s="44">
        <f>+H37*'71'!E$27</f>
        <v>375299.99999999994</v>
      </c>
      <c r="Y37" s="44">
        <f>+I37*'71'!F$27</f>
        <v>429403</v>
      </c>
      <c r="Z37" s="44">
        <f>+J37*'71'!G$27</f>
        <v>434400.00000000006</v>
      </c>
      <c r="AA37" s="40">
        <f>+K37*'71'!H$27</f>
        <v>500000</v>
      </c>
    </row>
    <row r="38" spans="1:27" x14ac:dyDescent="0.25">
      <c r="A38" s="19"/>
      <c r="B38" s="63"/>
      <c r="C38" s="64"/>
      <c r="D38" s="61" t="s">
        <v>41</v>
      </c>
      <c r="E38" s="44">
        <v>5000.0000000000009</v>
      </c>
      <c r="F38" s="44">
        <v>12500.000000000005</v>
      </c>
      <c r="G38" s="44">
        <v>7499.9999999999945</v>
      </c>
      <c r="H38" s="44">
        <v>3749.9999999999941</v>
      </c>
      <c r="I38" s="44">
        <v>12500.000000000002</v>
      </c>
      <c r="J38" s="44">
        <v>12499.999999999971</v>
      </c>
      <c r="K38" s="40">
        <v>12500.000000000004</v>
      </c>
      <c r="Q38" s="19"/>
      <c r="R38" s="63"/>
      <c r="S38" s="64"/>
      <c r="T38" s="61" t="s">
        <v>41</v>
      </c>
      <c r="U38" s="44">
        <f>+E38*'71'!B$27</f>
        <v>7970.0000000000009</v>
      </c>
      <c r="V38" s="44">
        <f>+F38*'71'!C$27</f>
        <v>17425.000000000011</v>
      </c>
      <c r="W38" s="44">
        <f>+G38*'71'!D$27</f>
        <v>9809.9999999999927</v>
      </c>
      <c r="X38" s="44">
        <f>+H38*'71'!E$27</f>
        <v>4691.2499999999918</v>
      </c>
      <c r="Y38" s="44">
        <f>+I38*'71'!F$27</f>
        <v>14237.500000000002</v>
      </c>
      <c r="Z38" s="44">
        <f>+J38*'71'!G$27</f>
        <v>13574.999999999969</v>
      </c>
      <c r="AA38" s="40">
        <f>+K38*'71'!H$27</f>
        <v>12500.000000000004</v>
      </c>
    </row>
    <row r="39" spans="1:27" x14ac:dyDescent="0.25">
      <c r="A39" s="19"/>
      <c r="B39" s="63"/>
      <c r="C39" s="63" t="s">
        <v>40</v>
      </c>
      <c r="D39" s="61" t="s">
        <v>6</v>
      </c>
      <c r="E39" s="44">
        <v>220000</v>
      </c>
      <c r="F39" s="44">
        <v>280000</v>
      </c>
      <c r="G39" s="44">
        <v>300000</v>
      </c>
      <c r="H39" s="44">
        <v>370000</v>
      </c>
      <c r="I39" s="44">
        <v>450000</v>
      </c>
      <c r="J39" s="44">
        <v>500000</v>
      </c>
      <c r="K39" s="40">
        <v>538919</v>
      </c>
      <c r="Q39" s="19"/>
      <c r="R39" s="63"/>
      <c r="S39" s="63" t="s">
        <v>40</v>
      </c>
      <c r="T39" s="61" t="s">
        <v>6</v>
      </c>
      <c r="U39" s="44">
        <f>+E39*'71'!B$27</f>
        <v>350679.99999999994</v>
      </c>
      <c r="V39" s="44">
        <f>+F39*'71'!C$27</f>
        <v>390320.00000000006</v>
      </c>
      <c r="W39" s="44">
        <f>+G39*'71'!D$27</f>
        <v>392400</v>
      </c>
      <c r="X39" s="44">
        <f>+H39*'71'!E$27</f>
        <v>462869.99999999994</v>
      </c>
      <c r="Y39" s="44">
        <f>+I39*'71'!F$27</f>
        <v>512550</v>
      </c>
      <c r="Z39" s="44">
        <f>+J39*'71'!G$27</f>
        <v>543000</v>
      </c>
      <c r="AA39" s="40">
        <f>+K39*'71'!H$27</f>
        <v>538919</v>
      </c>
    </row>
    <row r="40" spans="1:27" x14ac:dyDescent="0.25">
      <c r="A40" s="19"/>
      <c r="B40" s="63"/>
      <c r="C40" s="64"/>
      <c r="D40" s="61" t="s">
        <v>41</v>
      </c>
      <c r="E40" s="44">
        <v>12499.999999999995</v>
      </c>
      <c r="F40" s="44">
        <v>12500.000000000009</v>
      </c>
      <c r="G40" s="44">
        <v>7020.2500000000146</v>
      </c>
      <c r="H40" s="44">
        <v>12499.999999999987</v>
      </c>
      <c r="I40" s="44">
        <v>25000.000000000004</v>
      </c>
      <c r="J40" s="44">
        <v>12499.999999999971</v>
      </c>
      <c r="K40" s="40">
        <v>25000.000000000025</v>
      </c>
      <c r="Q40" s="19"/>
      <c r="R40" s="63"/>
      <c r="S40" s="64"/>
      <c r="T40" s="61" t="s">
        <v>41</v>
      </c>
      <c r="U40" s="44">
        <f>+E40*'71'!B$27</f>
        <v>19924.999999999989</v>
      </c>
      <c r="V40" s="44">
        <f>+F40*'71'!C$27</f>
        <v>17425.000000000015</v>
      </c>
      <c r="W40" s="44">
        <f>+G40*'71'!D$27</f>
        <v>9182.4870000000192</v>
      </c>
      <c r="X40" s="44">
        <f>+H40*'71'!E$27</f>
        <v>15637.499999999982</v>
      </c>
      <c r="Y40" s="44">
        <f>+I40*'71'!F$27</f>
        <v>28475.000000000004</v>
      </c>
      <c r="Z40" s="44">
        <f>+J40*'71'!G$27</f>
        <v>13574.999999999969</v>
      </c>
      <c r="AA40" s="40">
        <f>+K40*'71'!H$27</f>
        <v>25000.000000000025</v>
      </c>
    </row>
    <row r="41" spans="1:27" x14ac:dyDescent="0.25">
      <c r="A41" s="19"/>
      <c r="C41" s="18" t="s">
        <v>20</v>
      </c>
      <c r="D41" s="61" t="s">
        <v>6</v>
      </c>
      <c r="E41" s="44">
        <f>+'72'!D9</f>
        <v>178000</v>
      </c>
      <c r="F41" s="44">
        <f>+'72'!E9</f>
        <v>200000</v>
      </c>
      <c r="G41" s="44">
        <f>+'72'!F9</f>
        <v>231000</v>
      </c>
      <c r="H41" s="44">
        <f>+'72'!G9</f>
        <v>300000</v>
      </c>
      <c r="I41" s="44">
        <f>+'72'!H9</f>
        <v>341080</v>
      </c>
      <c r="J41" s="44">
        <f>+'72'!I9</f>
        <v>380000</v>
      </c>
      <c r="K41" s="40">
        <f>+'72'!J9</f>
        <v>420000</v>
      </c>
      <c r="Q41" s="19"/>
      <c r="S41" s="18" t="s">
        <v>20</v>
      </c>
      <c r="T41" s="61" t="s">
        <v>6</v>
      </c>
      <c r="U41" s="44">
        <f>+E41*'71'!B$27</f>
        <v>283732</v>
      </c>
      <c r="V41" s="44">
        <f>+F41*'71'!C$27</f>
        <v>278800</v>
      </c>
      <c r="W41" s="44">
        <f>+G41*'71'!D$27</f>
        <v>302148</v>
      </c>
      <c r="X41" s="44">
        <f>+H41*'71'!E$27</f>
        <v>375299.99999999994</v>
      </c>
      <c r="Y41" s="44">
        <f>+I41*'71'!F$27</f>
        <v>388490.12</v>
      </c>
      <c r="Z41" s="44">
        <f>+J41*'71'!G$27</f>
        <v>412680</v>
      </c>
      <c r="AA41" s="40">
        <f>+K41*'71'!H$27</f>
        <v>420000</v>
      </c>
    </row>
    <row r="42" spans="1:27" x14ac:dyDescent="0.25">
      <c r="A42" s="19"/>
      <c r="B42" s="63"/>
      <c r="C42" s="63"/>
      <c r="D42" s="61" t="s">
        <v>41</v>
      </c>
      <c r="E42" s="44">
        <f>+'72'!D10</f>
        <v>2500.0000000000086</v>
      </c>
      <c r="F42" s="44">
        <f>+'72'!E10</f>
        <v>0</v>
      </c>
      <c r="G42" s="44">
        <f>+'72'!F10</f>
        <v>5249.9999999999991</v>
      </c>
      <c r="H42" s="44">
        <f>+'72'!G10</f>
        <v>0</v>
      </c>
      <c r="I42" s="44">
        <f>+'72'!H10</f>
        <v>6250.0000000000027</v>
      </c>
      <c r="J42" s="44">
        <f>+'72'!I10</f>
        <v>4999.99999999999</v>
      </c>
      <c r="K42" s="40">
        <f>+'72'!J10</f>
        <v>9078.4999999999873</v>
      </c>
      <c r="Q42" s="19"/>
      <c r="R42" s="63"/>
      <c r="S42" s="63"/>
      <c r="T42" s="61" t="s">
        <v>41</v>
      </c>
      <c r="U42" s="44">
        <f>+E42*'71'!B$27</f>
        <v>3985.0000000000136</v>
      </c>
      <c r="V42" s="44">
        <f>+F42*'71'!C$27</f>
        <v>0</v>
      </c>
      <c r="W42" s="44">
        <f>+G42*'71'!D$27</f>
        <v>6866.9999999999991</v>
      </c>
      <c r="X42" s="44">
        <f>+H42*'71'!E$27</f>
        <v>0</v>
      </c>
      <c r="Y42" s="44">
        <f>+I42*'71'!F$27</f>
        <v>7118.7500000000036</v>
      </c>
      <c r="Z42" s="44">
        <f>+J42*'71'!G$27</f>
        <v>5429.9999999999891</v>
      </c>
      <c r="AA42" s="40">
        <f>+K42*'71'!H$27</f>
        <v>9078.4999999999873</v>
      </c>
    </row>
    <row r="43" spans="1:27" x14ac:dyDescent="0.25">
      <c r="A43" s="19"/>
      <c r="B43" s="63"/>
      <c r="C43" s="63"/>
      <c r="D43" s="61"/>
      <c r="E43" s="44"/>
      <c r="F43" s="44"/>
      <c r="G43" s="44"/>
      <c r="H43" s="44"/>
      <c r="I43" s="44"/>
      <c r="J43" s="44"/>
      <c r="K43" s="40"/>
      <c r="Q43" s="19"/>
      <c r="R43" s="63"/>
      <c r="S43" s="63"/>
      <c r="T43" s="61"/>
      <c r="U43" s="44"/>
      <c r="V43" s="44"/>
      <c r="W43" s="44"/>
      <c r="X43" s="44"/>
      <c r="Y43" s="44"/>
      <c r="Z43" s="44"/>
      <c r="AA43" s="40"/>
    </row>
    <row r="44" spans="1:27" x14ac:dyDescent="0.25">
      <c r="A44" s="19"/>
      <c r="B44" s="63" t="s">
        <v>21</v>
      </c>
      <c r="C44" s="63" t="s">
        <v>22</v>
      </c>
      <c r="D44" s="61" t="s">
        <v>6</v>
      </c>
      <c r="E44" s="44">
        <v>120000</v>
      </c>
      <c r="F44" s="44">
        <v>169000</v>
      </c>
      <c r="G44" s="44">
        <v>185000</v>
      </c>
      <c r="H44" s="44">
        <v>210000</v>
      </c>
      <c r="I44" s="44">
        <v>240000</v>
      </c>
      <c r="J44" s="44">
        <v>280000</v>
      </c>
      <c r="K44" s="40">
        <v>326500</v>
      </c>
      <c r="Q44" s="19"/>
      <c r="R44" s="63" t="s">
        <v>21</v>
      </c>
      <c r="S44" s="63" t="s">
        <v>22</v>
      </c>
      <c r="T44" s="61" t="s">
        <v>6</v>
      </c>
      <c r="U44" s="44">
        <f>+E44*'71'!B$27</f>
        <v>191279.99999999997</v>
      </c>
      <c r="V44" s="44">
        <f>+F44*'71'!C$27</f>
        <v>235586.00000000003</v>
      </c>
      <c r="W44" s="44">
        <f>+G44*'71'!D$27</f>
        <v>241980</v>
      </c>
      <c r="X44" s="44">
        <f>+H44*'71'!E$27</f>
        <v>262710</v>
      </c>
      <c r="Y44" s="44">
        <f>+I44*'71'!F$27</f>
        <v>273360</v>
      </c>
      <c r="Z44" s="44">
        <f>+J44*'71'!G$27</f>
        <v>304080</v>
      </c>
      <c r="AA44" s="40">
        <f>+K44*'71'!H$27</f>
        <v>326500</v>
      </c>
    </row>
    <row r="45" spans="1:27" x14ac:dyDescent="0.25">
      <c r="A45" s="19"/>
      <c r="B45" s="63"/>
      <c r="C45" s="63"/>
      <c r="D45" s="61" t="s">
        <v>41</v>
      </c>
      <c r="E45" s="44">
        <v>8750.0000000000018</v>
      </c>
      <c r="F45" s="44">
        <v>12500.000000000002</v>
      </c>
      <c r="G45" s="44">
        <v>4499.9999999999991</v>
      </c>
      <c r="H45" s="44">
        <v>2500.0000000000009</v>
      </c>
      <c r="I45" s="44">
        <v>12500.000000000002</v>
      </c>
      <c r="J45" s="44">
        <v>7499.9999999999845</v>
      </c>
      <c r="K45" s="40">
        <v>7499.9999999999964</v>
      </c>
      <c r="Q45" s="19"/>
      <c r="R45" s="63"/>
      <c r="S45" s="63"/>
      <c r="T45" s="61" t="s">
        <v>41</v>
      </c>
      <c r="U45" s="44">
        <f>+E45*'71'!B$27</f>
        <v>13947.500000000002</v>
      </c>
      <c r="V45" s="44">
        <f>+F45*'71'!C$27</f>
        <v>17425.000000000004</v>
      </c>
      <c r="W45" s="44">
        <f>+G45*'71'!D$27</f>
        <v>5885.9999999999991</v>
      </c>
      <c r="X45" s="44">
        <f>+H45*'71'!E$27</f>
        <v>3127.5000000000009</v>
      </c>
      <c r="Y45" s="44">
        <f>+I45*'71'!F$27</f>
        <v>14237.500000000002</v>
      </c>
      <c r="Z45" s="44">
        <f>+J45*'71'!G$27</f>
        <v>8144.9999999999836</v>
      </c>
      <c r="AA45" s="40">
        <f>+K45*'71'!H$27</f>
        <v>7499.9999999999964</v>
      </c>
    </row>
    <row r="46" spans="1:27" x14ac:dyDescent="0.25">
      <c r="A46" s="19"/>
      <c r="B46" s="63"/>
      <c r="C46" s="63" t="s">
        <v>25</v>
      </c>
      <c r="D46" s="61" t="s">
        <v>6</v>
      </c>
      <c r="E46" s="44">
        <v>135000</v>
      </c>
      <c r="F46" s="44">
        <v>170000</v>
      </c>
      <c r="G46" s="44">
        <v>200000</v>
      </c>
      <c r="H46" s="44">
        <v>260000</v>
      </c>
      <c r="I46" s="44">
        <v>300000</v>
      </c>
      <c r="J46" s="44">
        <v>300000</v>
      </c>
      <c r="K46" s="40">
        <v>350000</v>
      </c>
      <c r="Q46" s="19"/>
      <c r="R46" s="63"/>
      <c r="S46" s="63" t="s">
        <v>25</v>
      </c>
      <c r="T46" s="61" t="s">
        <v>6</v>
      </c>
      <c r="U46" s="44">
        <f>+E46*'71'!B$27</f>
        <v>215189.99999999997</v>
      </c>
      <c r="V46" s="44">
        <f>+F46*'71'!C$27</f>
        <v>236980.00000000003</v>
      </c>
      <c r="W46" s="44">
        <f>+G46*'71'!D$27</f>
        <v>261600</v>
      </c>
      <c r="X46" s="44">
        <f>+H46*'71'!E$27</f>
        <v>325260</v>
      </c>
      <c r="Y46" s="44">
        <f>+I46*'71'!F$27</f>
        <v>341700</v>
      </c>
      <c r="Z46" s="44">
        <f>+J46*'71'!G$27</f>
        <v>325800</v>
      </c>
      <c r="AA46" s="40">
        <f>+K46*'71'!H$27</f>
        <v>350000</v>
      </c>
    </row>
    <row r="47" spans="1:27" x14ac:dyDescent="0.25">
      <c r="A47" s="19"/>
      <c r="B47" s="63"/>
      <c r="C47" s="64"/>
      <c r="D47" s="61" t="s">
        <v>41</v>
      </c>
      <c r="E47" s="44">
        <v>7500.0000000000009</v>
      </c>
      <c r="F47" s="44">
        <v>10000</v>
      </c>
      <c r="G47" s="44">
        <v>3750.0000000000018</v>
      </c>
      <c r="H47" s="44">
        <v>9999.9999999999927</v>
      </c>
      <c r="I47" s="44">
        <v>5000.0000000000027</v>
      </c>
      <c r="J47" s="44">
        <v>0</v>
      </c>
      <c r="K47" s="40">
        <v>17499.999999999996</v>
      </c>
      <c r="Q47" s="19"/>
      <c r="R47" s="63"/>
      <c r="S47" s="64"/>
      <c r="T47" s="61" t="s">
        <v>41</v>
      </c>
      <c r="U47" s="44">
        <f>+E47*'71'!B$27</f>
        <v>11955</v>
      </c>
      <c r="V47" s="44">
        <f>+F47*'71'!C$27</f>
        <v>13940.000000000002</v>
      </c>
      <c r="W47" s="44">
        <f>+G47*'71'!D$27</f>
        <v>4905.0000000000027</v>
      </c>
      <c r="X47" s="44">
        <f>+H47*'71'!E$27</f>
        <v>12509.999999999989</v>
      </c>
      <c r="Y47" s="44">
        <f>+I47*'71'!F$27</f>
        <v>5695.0000000000027</v>
      </c>
      <c r="Z47" s="44">
        <f>+J47*'71'!G$27</f>
        <v>0</v>
      </c>
      <c r="AA47" s="40">
        <f>+K47*'71'!H$27</f>
        <v>17499.999999999996</v>
      </c>
    </row>
    <row r="48" spans="1:27" x14ac:dyDescent="0.25">
      <c r="A48" s="19"/>
      <c r="B48" s="63"/>
      <c r="C48" s="63" t="s">
        <v>26</v>
      </c>
      <c r="D48" s="61" t="s">
        <v>6</v>
      </c>
      <c r="E48" s="44">
        <v>150000</v>
      </c>
      <c r="F48" s="44">
        <v>182000</v>
      </c>
      <c r="G48" s="44">
        <v>240000</v>
      </c>
      <c r="H48" s="44">
        <v>280000</v>
      </c>
      <c r="I48" s="44">
        <v>309000</v>
      </c>
      <c r="J48" s="44">
        <v>350000</v>
      </c>
      <c r="K48" s="40">
        <v>400000</v>
      </c>
      <c r="Q48" s="19"/>
      <c r="R48" s="63"/>
      <c r="S48" s="63" t="s">
        <v>26</v>
      </c>
      <c r="T48" s="61" t="s">
        <v>6</v>
      </c>
      <c r="U48" s="44">
        <f>+E48*'71'!B$27</f>
        <v>239099.99999999997</v>
      </c>
      <c r="V48" s="44">
        <f>+F48*'71'!C$27</f>
        <v>253708.00000000003</v>
      </c>
      <c r="W48" s="44">
        <f>+G48*'71'!D$27</f>
        <v>313920</v>
      </c>
      <c r="X48" s="44">
        <f>+H48*'71'!E$27</f>
        <v>350279.99999999994</v>
      </c>
      <c r="Y48" s="44">
        <f>+I48*'71'!F$27</f>
        <v>351951</v>
      </c>
      <c r="Z48" s="44">
        <f>+J48*'71'!G$27</f>
        <v>380100</v>
      </c>
      <c r="AA48" s="40">
        <f>+K48*'71'!H$27</f>
        <v>400000</v>
      </c>
    </row>
    <row r="49" spans="1:27" x14ac:dyDescent="0.25">
      <c r="A49" s="19"/>
      <c r="B49" s="63"/>
      <c r="C49" s="64"/>
      <c r="D49" s="61" t="s">
        <v>41</v>
      </c>
      <c r="E49" s="44">
        <v>5499.9999999999964</v>
      </c>
      <c r="F49" s="44">
        <v>4999.9999999999982</v>
      </c>
      <c r="G49" s="44">
        <v>7500.0000000000027</v>
      </c>
      <c r="H49" s="44">
        <v>12500.000000000002</v>
      </c>
      <c r="I49" s="44">
        <v>12500.000000000004</v>
      </c>
      <c r="J49" s="44">
        <v>12500.000000000009</v>
      </c>
      <c r="K49" s="40">
        <v>17499.999999999989</v>
      </c>
      <c r="Q49" s="19"/>
      <c r="R49" s="63"/>
      <c r="S49" s="64"/>
      <c r="T49" s="61" t="s">
        <v>41</v>
      </c>
      <c r="U49" s="44">
        <f>+E49*'71'!B$27</f>
        <v>8766.9999999999927</v>
      </c>
      <c r="V49" s="44">
        <f>+F49*'71'!C$27</f>
        <v>6969.9999999999982</v>
      </c>
      <c r="W49" s="44">
        <f>+G49*'71'!D$27</f>
        <v>9810.0000000000036</v>
      </c>
      <c r="X49" s="44">
        <f>+H49*'71'!E$27</f>
        <v>15637.5</v>
      </c>
      <c r="Y49" s="44">
        <f>+I49*'71'!F$27</f>
        <v>14237.500000000004</v>
      </c>
      <c r="Z49" s="44">
        <f>+J49*'71'!G$27</f>
        <v>13575.000000000011</v>
      </c>
      <c r="AA49" s="40">
        <f>+K49*'71'!H$27</f>
        <v>17499.999999999989</v>
      </c>
    </row>
    <row r="50" spans="1:27" x14ac:dyDescent="0.25">
      <c r="A50" s="19"/>
      <c r="B50" s="63"/>
      <c r="C50" s="63" t="s">
        <v>27</v>
      </c>
      <c r="D50" s="61" t="s">
        <v>6</v>
      </c>
      <c r="E50" s="44">
        <v>126000</v>
      </c>
      <c r="F50" s="44">
        <v>165000</v>
      </c>
      <c r="G50" s="44">
        <v>190000</v>
      </c>
      <c r="H50" s="44">
        <v>240000</v>
      </c>
      <c r="I50" s="44">
        <v>280000</v>
      </c>
      <c r="J50" s="44">
        <v>300000</v>
      </c>
      <c r="K50" s="40">
        <v>320000</v>
      </c>
      <c r="Q50" s="19"/>
      <c r="R50" s="63"/>
      <c r="S50" s="63" t="s">
        <v>27</v>
      </c>
      <c r="T50" s="61" t="s">
        <v>6</v>
      </c>
      <c r="U50" s="44">
        <f>+E50*'71'!B$27</f>
        <v>200843.99999999997</v>
      </c>
      <c r="V50" s="44">
        <f>+F50*'71'!C$27</f>
        <v>230010.00000000003</v>
      </c>
      <c r="W50" s="44">
        <f>+G50*'71'!D$27</f>
        <v>248520</v>
      </c>
      <c r="X50" s="44">
        <f>+H50*'71'!E$27</f>
        <v>300240</v>
      </c>
      <c r="Y50" s="44">
        <f>+I50*'71'!F$27</f>
        <v>318920</v>
      </c>
      <c r="Z50" s="44">
        <f>+J50*'71'!G$27</f>
        <v>325800</v>
      </c>
      <c r="AA50" s="40">
        <f>+K50*'71'!H$27</f>
        <v>320000</v>
      </c>
    </row>
    <row r="51" spans="1:27" x14ac:dyDescent="0.25">
      <c r="A51" s="19"/>
      <c r="B51" s="63"/>
      <c r="C51" s="64"/>
      <c r="D51" s="61" t="s">
        <v>41</v>
      </c>
      <c r="E51" s="44">
        <v>3750.0000000000041</v>
      </c>
      <c r="F51" s="44">
        <v>6499.9999999999991</v>
      </c>
      <c r="G51" s="44">
        <v>4500.0000000000018</v>
      </c>
      <c r="H51" s="44">
        <v>14999.999999999987</v>
      </c>
      <c r="I51" s="44">
        <v>10000.000000000005</v>
      </c>
      <c r="J51" s="44">
        <v>12500.000000000005</v>
      </c>
      <c r="K51" s="40">
        <v>7500.0000000000009</v>
      </c>
      <c r="Q51" s="19"/>
      <c r="R51" s="63"/>
      <c r="S51" s="64"/>
      <c r="T51" s="61" t="s">
        <v>41</v>
      </c>
      <c r="U51" s="44">
        <f>+E51*'71'!B$27</f>
        <v>5977.5000000000064</v>
      </c>
      <c r="V51" s="44">
        <f>+F51*'71'!C$27</f>
        <v>9061</v>
      </c>
      <c r="W51" s="44">
        <f>+G51*'71'!D$27</f>
        <v>5886.0000000000027</v>
      </c>
      <c r="X51" s="44">
        <f>+H51*'71'!E$27</f>
        <v>18764.999999999982</v>
      </c>
      <c r="Y51" s="44">
        <f>+I51*'71'!F$27</f>
        <v>11390.000000000005</v>
      </c>
      <c r="Z51" s="44">
        <f>+J51*'71'!G$27</f>
        <v>13575.000000000007</v>
      </c>
      <c r="AA51" s="40">
        <f>+K51*'71'!H$27</f>
        <v>7500.0000000000009</v>
      </c>
    </row>
    <row r="52" spans="1:27" x14ac:dyDescent="0.25">
      <c r="A52" s="19"/>
      <c r="B52" s="63"/>
      <c r="C52" s="63" t="s">
        <v>28</v>
      </c>
      <c r="D52" s="61" t="s">
        <v>6</v>
      </c>
      <c r="E52" s="44">
        <v>130000</v>
      </c>
      <c r="F52" s="44">
        <v>164000</v>
      </c>
      <c r="G52" s="44">
        <v>180000</v>
      </c>
      <c r="H52" s="44">
        <v>210000</v>
      </c>
      <c r="I52" s="44">
        <v>242000</v>
      </c>
      <c r="J52" s="44">
        <v>275000</v>
      </c>
      <c r="K52" s="40">
        <v>320000</v>
      </c>
      <c r="Q52" s="19"/>
      <c r="R52" s="63"/>
      <c r="S52" s="63" t="s">
        <v>28</v>
      </c>
      <c r="T52" s="61" t="s">
        <v>6</v>
      </c>
      <c r="U52" s="44">
        <f>+E52*'71'!B$27</f>
        <v>207219.99999999997</v>
      </c>
      <c r="V52" s="44">
        <f>+F52*'71'!C$27</f>
        <v>228616.00000000003</v>
      </c>
      <c r="W52" s="44">
        <f>+G52*'71'!D$27</f>
        <v>235440</v>
      </c>
      <c r="X52" s="44">
        <f>+H52*'71'!E$27</f>
        <v>262710</v>
      </c>
      <c r="Y52" s="44">
        <f>+I52*'71'!F$27</f>
        <v>275638</v>
      </c>
      <c r="Z52" s="44">
        <f>+J52*'71'!G$27</f>
        <v>298650</v>
      </c>
      <c r="AA52" s="40">
        <f>+K52*'71'!H$27</f>
        <v>320000</v>
      </c>
    </row>
    <row r="53" spans="1:27" x14ac:dyDescent="0.25">
      <c r="A53" s="19"/>
      <c r="B53" s="63"/>
      <c r="C53" s="63"/>
      <c r="D53" s="61" t="s">
        <v>41</v>
      </c>
      <c r="E53" s="44">
        <v>3750.0000000000023</v>
      </c>
      <c r="F53" s="44">
        <v>1249.9999999999989</v>
      </c>
      <c r="G53" s="44">
        <v>499.99999999999994</v>
      </c>
      <c r="H53" s="44">
        <v>2500</v>
      </c>
      <c r="I53" s="44">
        <v>2250.0000000000018</v>
      </c>
      <c r="J53" s="44">
        <v>1999.9999999999993</v>
      </c>
      <c r="K53" s="40">
        <v>7151.9999999999827</v>
      </c>
      <c r="Q53" s="19"/>
      <c r="R53" s="63"/>
      <c r="S53" s="63"/>
      <c r="T53" s="61" t="s">
        <v>41</v>
      </c>
      <c r="U53" s="44">
        <f>+E53*'71'!B$27</f>
        <v>5977.5000000000027</v>
      </c>
      <c r="V53" s="44">
        <f>+F53*'71'!C$27</f>
        <v>1742.4999999999986</v>
      </c>
      <c r="W53" s="44">
        <f>+G53*'71'!D$27</f>
        <v>654</v>
      </c>
      <c r="X53" s="44">
        <f>+H53*'71'!E$27</f>
        <v>3127.4999999999995</v>
      </c>
      <c r="Y53" s="44">
        <f>+I53*'71'!F$27</f>
        <v>2562.7500000000023</v>
      </c>
      <c r="Z53" s="44">
        <f>+J53*'71'!G$27</f>
        <v>2171.9999999999995</v>
      </c>
      <c r="AA53" s="40">
        <f>+K53*'71'!H$27</f>
        <v>7151.9999999999827</v>
      </c>
    </row>
    <row r="54" spans="1:27" x14ac:dyDescent="0.25">
      <c r="A54" s="19"/>
      <c r="B54" s="63"/>
      <c r="C54" s="63" t="s">
        <v>29</v>
      </c>
      <c r="D54" s="61" t="s">
        <v>6</v>
      </c>
      <c r="E54" s="44">
        <v>130000</v>
      </c>
      <c r="F54" s="44">
        <v>164000</v>
      </c>
      <c r="G54" s="44">
        <v>180000</v>
      </c>
      <c r="H54" s="44">
        <v>210000</v>
      </c>
      <c r="I54" s="44">
        <v>250000</v>
      </c>
      <c r="J54" s="44">
        <v>279000</v>
      </c>
      <c r="K54" s="40">
        <v>340000</v>
      </c>
      <c r="Q54" s="19"/>
      <c r="R54" s="63"/>
      <c r="S54" s="63" t="s">
        <v>29</v>
      </c>
      <c r="T54" s="61" t="s">
        <v>6</v>
      </c>
      <c r="U54" s="44">
        <f>+E54*'71'!B$27</f>
        <v>207219.99999999997</v>
      </c>
      <c r="V54" s="44">
        <f>+F54*'71'!C$27</f>
        <v>228616.00000000003</v>
      </c>
      <c r="W54" s="44">
        <f>+G54*'71'!D$27</f>
        <v>235440</v>
      </c>
      <c r="X54" s="44">
        <f>+H54*'71'!E$27</f>
        <v>262710</v>
      </c>
      <c r="Y54" s="44">
        <f>+I54*'71'!F$27</f>
        <v>284750</v>
      </c>
      <c r="Z54" s="44">
        <f>+J54*'71'!G$27</f>
        <v>302994</v>
      </c>
      <c r="AA54" s="40">
        <f>+K54*'71'!H$27</f>
        <v>340000</v>
      </c>
    </row>
    <row r="55" spans="1:27" x14ac:dyDescent="0.25">
      <c r="A55" s="19"/>
      <c r="B55" s="63"/>
      <c r="C55" s="64"/>
      <c r="D55" s="61" t="s">
        <v>41</v>
      </c>
      <c r="E55" s="44">
        <v>3749.9999999999977</v>
      </c>
      <c r="F55" s="44">
        <v>1250.000000000002</v>
      </c>
      <c r="G55" s="44">
        <v>499.99999999999943</v>
      </c>
      <c r="H55" s="44">
        <v>0</v>
      </c>
      <c r="I55" s="44">
        <v>0</v>
      </c>
      <c r="J55" s="44">
        <v>2500.0000000000005</v>
      </c>
      <c r="K55" s="40">
        <v>7500.0000000000027</v>
      </c>
      <c r="Q55" s="19"/>
      <c r="R55" s="63"/>
      <c r="S55" s="64"/>
      <c r="T55" s="61" t="s">
        <v>41</v>
      </c>
      <c r="U55" s="44">
        <f>+E55*'71'!B$27</f>
        <v>5977.4999999999955</v>
      </c>
      <c r="V55" s="44">
        <f>+F55*'71'!C$27</f>
        <v>1742.500000000003</v>
      </c>
      <c r="W55" s="44">
        <f>+G55*'71'!D$27</f>
        <v>653.99999999999932</v>
      </c>
      <c r="X55" s="44">
        <f>+H55*'71'!E$27</f>
        <v>0</v>
      </c>
      <c r="Y55" s="44">
        <f>+I55*'71'!F$27</f>
        <v>0</v>
      </c>
      <c r="Z55" s="44">
        <f>+J55*'71'!G$27</f>
        <v>2715.0000000000009</v>
      </c>
      <c r="AA55" s="40">
        <f>+K55*'71'!H$27</f>
        <v>7500.0000000000027</v>
      </c>
    </row>
    <row r="56" spans="1:27" x14ac:dyDescent="0.25">
      <c r="A56" s="19"/>
      <c r="B56" s="63"/>
      <c r="C56" s="63" t="s">
        <v>30</v>
      </c>
      <c r="D56" s="61" t="s">
        <v>6</v>
      </c>
      <c r="E56" s="44">
        <v>160000</v>
      </c>
      <c r="F56" s="44">
        <v>200000</v>
      </c>
      <c r="G56" s="44">
        <v>200000</v>
      </c>
      <c r="H56" s="44">
        <v>250000</v>
      </c>
      <c r="I56" s="44">
        <v>300000</v>
      </c>
      <c r="J56" s="44">
        <v>340000</v>
      </c>
      <c r="K56" s="40">
        <v>400000</v>
      </c>
      <c r="Q56" s="19"/>
      <c r="R56" s="63"/>
      <c r="S56" s="63" t="s">
        <v>30</v>
      </c>
      <c r="T56" s="61" t="s">
        <v>6</v>
      </c>
      <c r="U56" s="44">
        <f>+E56*'71'!B$27</f>
        <v>255039.99999999997</v>
      </c>
      <c r="V56" s="44">
        <f>+F56*'71'!C$27</f>
        <v>278800</v>
      </c>
      <c r="W56" s="44">
        <f>+G56*'71'!D$27</f>
        <v>261600</v>
      </c>
      <c r="X56" s="44">
        <f>+H56*'71'!E$27</f>
        <v>312750</v>
      </c>
      <c r="Y56" s="44">
        <f>+I56*'71'!F$27</f>
        <v>341700</v>
      </c>
      <c r="Z56" s="44">
        <f>+J56*'71'!G$27</f>
        <v>369240</v>
      </c>
      <c r="AA56" s="40">
        <f>+K56*'71'!H$27</f>
        <v>400000</v>
      </c>
    </row>
    <row r="57" spans="1:27" x14ac:dyDescent="0.25">
      <c r="A57" s="19"/>
      <c r="B57" s="63"/>
      <c r="C57" s="64"/>
      <c r="D57" s="61" t="s">
        <v>41</v>
      </c>
      <c r="E57" s="44">
        <v>4999.99999999999</v>
      </c>
      <c r="F57" s="44">
        <v>250.00000000000074</v>
      </c>
      <c r="G57" s="44">
        <v>0</v>
      </c>
      <c r="H57" s="44">
        <v>2500.0000000000086</v>
      </c>
      <c r="I57" s="44">
        <v>0</v>
      </c>
      <c r="J57" s="44">
        <v>7500.0000000000264</v>
      </c>
      <c r="K57" s="40">
        <v>6250.0000000000064</v>
      </c>
      <c r="Q57" s="19"/>
      <c r="R57" s="63"/>
      <c r="S57" s="64"/>
      <c r="T57" s="61" t="s">
        <v>41</v>
      </c>
      <c r="U57" s="44">
        <f>+E57*'71'!B$27</f>
        <v>7969.9999999999836</v>
      </c>
      <c r="V57" s="44">
        <f>+F57*'71'!C$27</f>
        <v>348.50000000000108</v>
      </c>
      <c r="W57" s="44">
        <f>+G57*'71'!D$27</f>
        <v>0</v>
      </c>
      <c r="X57" s="44">
        <f>+H57*'71'!E$27</f>
        <v>3127.5000000000105</v>
      </c>
      <c r="Y57" s="44">
        <f>+I57*'71'!F$27</f>
        <v>0</v>
      </c>
      <c r="Z57" s="44">
        <f>+J57*'71'!G$27</f>
        <v>8145.0000000000291</v>
      </c>
      <c r="AA57" s="40">
        <f>+K57*'71'!H$27</f>
        <v>6250.0000000000064</v>
      </c>
    </row>
    <row r="58" spans="1:27" x14ac:dyDescent="0.25">
      <c r="A58" s="19"/>
      <c r="B58" s="63"/>
      <c r="C58" s="63" t="s">
        <v>42</v>
      </c>
      <c r="D58" s="61" t="s">
        <v>6</v>
      </c>
      <c r="E58" s="44">
        <v>130000</v>
      </c>
      <c r="F58" s="44">
        <v>165000</v>
      </c>
      <c r="G58" s="44">
        <v>180000</v>
      </c>
      <c r="H58" s="44">
        <v>210000</v>
      </c>
      <c r="I58" s="44">
        <v>250000</v>
      </c>
      <c r="J58" s="44">
        <v>276000</v>
      </c>
      <c r="K58" s="40">
        <v>320000</v>
      </c>
      <c r="Q58" s="19"/>
      <c r="R58" s="63"/>
      <c r="S58" s="63" t="s">
        <v>42</v>
      </c>
      <c r="T58" s="61" t="s">
        <v>6</v>
      </c>
      <c r="U58" s="44">
        <f>+E58*'71'!B$27</f>
        <v>207219.99999999997</v>
      </c>
      <c r="V58" s="44">
        <f>+F58*'71'!C$27</f>
        <v>230010.00000000003</v>
      </c>
      <c r="W58" s="44">
        <f>+G58*'71'!D$27</f>
        <v>235440</v>
      </c>
      <c r="X58" s="44">
        <f>+H58*'71'!E$27</f>
        <v>262710</v>
      </c>
      <c r="Y58" s="44">
        <f>+I58*'71'!F$27</f>
        <v>284750</v>
      </c>
      <c r="Z58" s="44">
        <f>+J58*'71'!G$27</f>
        <v>299736</v>
      </c>
      <c r="AA58" s="40">
        <f>+K58*'71'!H$27</f>
        <v>320000</v>
      </c>
    </row>
    <row r="59" spans="1:27" x14ac:dyDescent="0.25">
      <c r="A59" s="19"/>
      <c r="B59" s="63"/>
      <c r="C59" s="64"/>
      <c r="D59" s="61" t="s">
        <v>41</v>
      </c>
      <c r="E59" s="44">
        <v>1749.9999999999982</v>
      </c>
      <c r="F59" s="44"/>
      <c r="G59" s="44">
        <v>500.00000000000034</v>
      </c>
      <c r="H59" s="44">
        <v>2500.0000000000005</v>
      </c>
      <c r="I59" s="44">
        <v>1250.0000000000007</v>
      </c>
      <c r="J59" s="44">
        <v>2500.0000000000036</v>
      </c>
      <c r="K59" s="40">
        <v>6999.9999999999982</v>
      </c>
      <c r="Q59" s="19"/>
      <c r="R59" s="63"/>
      <c r="S59" s="64"/>
      <c r="T59" s="61" t="s">
        <v>41</v>
      </c>
      <c r="U59" s="44">
        <f>+E59*'71'!B$27</f>
        <v>2789.4999999999968</v>
      </c>
      <c r="V59" s="44">
        <f>+F59*'71'!C$27</f>
        <v>0</v>
      </c>
      <c r="W59" s="44">
        <f>+G59*'71'!D$27</f>
        <v>654.00000000000045</v>
      </c>
      <c r="X59" s="44">
        <f>+H59*'71'!E$27</f>
        <v>3127.5000000000005</v>
      </c>
      <c r="Y59" s="44">
        <f>+I59*'71'!F$27</f>
        <v>1423.7500000000007</v>
      </c>
      <c r="Z59" s="44">
        <f>+J59*'71'!G$27</f>
        <v>2715.0000000000041</v>
      </c>
      <c r="AA59" s="40">
        <f>+K59*'71'!H$27</f>
        <v>6999.9999999999982</v>
      </c>
    </row>
    <row r="60" spans="1:27" x14ac:dyDescent="0.25">
      <c r="A60" s="19"/>
      <c r="B60" s="63"/>
      <c r="C60" s="63" t="s">
        <v>32</v>
      </c>
      <c r="D60" s="61" t="s">
        <v>6</v>
      </c>
      <c r="E60" s="44">
        <v>130000</v>
      </c>
      <c r="F60" s="44">
        <v>160000</v>
      </c>
      <c r="G60" s="44">
        <v>180000</v>
      </c>
      <c r="H60" s="44">
        <v>210000</v>
      </c>
      <c r="I60" s="44">
        <v>241000</v>
      </c>
      <c r="J60" s="44">
        <v>270000</v>
      </c>
      <c r="K60" s="40">
        <v>320500</v>
      </c>
      <c r="Q60" s="19"/>
      <c r="R60" s="63"/>
      <c r="S60" s="63" t="s">
        <v>32</v>
      </c>
      <c r="T60" s="61" t="s">
        <v>6</v>
      </c>
      <c r="U60" s="44">
        <f>+E60*'71'!B$27</f>
        <v>207219.99999999997</v>
      </c>
      <c r="V60" s="44">
        <f>+F60*'71'!C$27</f>
        <v>223040.00000000003</v>
      </c>
      <c r="W60" s="44">
        <f>+G60*'71'!D$27</f>
        <v>235440</v>
      </c>
      <c r="X60" s="44">
        <f>+H60*'71'!E$27</f>
        <v>262710</v>
      </c>
      <c r="Y60" s="44">
        <f>+I60*'71'!F$27</f>
        <v>274499</v>
      </c>
      <c r="Z60" s="44">
        <f>+J60*'71'!G$27</f>
        <v>293220</v>
      </c>
      <c r="AA60" s="40">
        <f>+K60*'71'!H$27</f>
        <v>320500</v>
      </c>
    </row>
    <row r="61" spans="1:27" x14ac:dyDescent="0.25">
      <c r="A61" s="19"/>
      <c r="B61" s="63"/>
      <c r="C61" s="63"/>
      <c r="D61" s="61" t="s">
        <v>41</v>
      </c>
      <c r="E61" s="44">
        <v>3749.9999999999991</v>
      </c>
      <c r="F61" s="44">
        <v>1500.0000000000009</v>
      </c>
      <c r="G61" s="44">
        <v>2499.9999999999982</v>
      </c>
      <c r="H61" s="44">
        <v>0</v>
      </c>
      <c r="I61" s="44">
        <v>0</v>
      </c>
      <c r="J61" s="44">
        <v>1499.9999999999993</v>
      </c>
      <c r="K61" s="40">
        <v>7500.0000000000082</v>
      </c>
      <c r="Q61" s="19"/>
      <c r="R61" s="63"/>
      <c r="S61" s="63"/>
      <c r="T61" s="61" t="s">
        <v>41</v>
      </c>
      <c r="U61" s="44">
        <f>+E61*'71'!B$27</f>
        <v>5977.4999999999982</v>
      </c>
      <c r="V61" s="44">
        <f>+F61*'71'!C$27</f>
        <v>2091.0000000000014</v>
      </c>
      <c r="W61" s="44">
        <f>+G61*'71'!D$27</f>
        <v>3269.9999999999977</v>
      </c>
      <c r="X61" s="44">
        <f>+H61*'71'!E$27</f>
        <v>0</v>
      </c>
      <c r="Y61" s="44">
        <f>+I61*'71'!F$27</f>
        <v>0</v>
      </c>
      <c r="Z61" s="44">
        <f>+J61*'71'!G$27</f>
        <v>1628.9999999999993</v>
      </c>
      <c r="AA61" s="40">
        <f>+K61*'71'!H$27</f>
        <v>7500.0000000000082</v>
      </c>
    </row>
    <row r="62" spans="1:27" x14ac:dyDescent="0.25">
      <c r="A62" s="19"/>
      <c r="B62" s="63"/>
      <c r="C62" s="63" t="s">
        <v>33</v>
      </c>
      <c r="D62" s="61" t="s">
        <v>6</v>
      </c>
      <c r="E62" s="84" t="s">
        <v>34</v>
      </c>
      <c r="F62" s="84" t="s">
        <v>34</v>
      </c>
      <c r="G62" s="84" t="s">
        <v>34</v>
      </c>
      <c r="H62" s="84" t="s">
        <v>34</v>
      </c>
      <c r="I62" s="84" t="s">
        <v>34</v>
      </c>
      <c r="J62" s="44">
        <v>270000</v>
      </c>
      <c r="K62" s="40">
        <v>320000</v>
      </c>
      <c r="Q62" s="19"/>
      <c r="R62" s="63"/>
      <c r="S62" s="63" t="s">
        <v>33</v>
      </c>
      <c r="T62" s="61" t="s">
        <v>6</v>
      </c>
      <c r="U62" s="84" t="s">
        <v>34</v>
      </c>
      <c r="V62" s="84" t="s">
        <v>34</v>
      </c>
      <c r="W62" s="84" t="s">
        <v>34</v>
      </c>
      <c r="X62" s="84" t="s">
        <v>34</v>
      </c>
      <c r="Y62" s="84" t="s">
        <v>34</v>
      </c>
      <c r="Z62" s="44">
        <f>+J62*'71'!G$27</f>
        <v>293220</v>
      </c>
      <c r="AA62" s="40">
        <f>+K62*'71'!H$27</f>
        <v>320000</v>
      </c>
    </row>
    <row r="63" spans="1:27" x14ac:dyDescent="0.25">
      <c r="A63" s="19"/>
      <c r="B63" s="63"/>
      <c r="C63" s="64"/>
      <c r="D63" s="61" t="s">
        <v>41</v>
      </c>
      <c r="E63" s="44"/>
      <c r="F63" s="44"/>
      <c r="G63" s="44"/>
      <c r="H63" s="44"/>
      <c r="I63" s="44"/>
      <c r="J63" s="44">
        <v>5000.0000000000018</v>
      </c>
      <c r="K63" s="40">
        <v>4999.9999999999982</v>
      </c>
      <c r="Q63" s="19"/>
      <c r="R63" s="63"/>
      <c r="S63" s="64"/>
      <c r="T63" s="61" t="s">
        <v>41</v>
      </c>
      <c r="U63" s="85"/>
      <c r="V63" s="85"/>
      <c r="W63" s="85"/>
      <c r="X63" s="85"/>
      <c r="Y63" s="85"/>
      <c r="Z63" s="44">
        <f>+J63*'71'!G$27</f>
        <v>5430.0000000000027</v>
      </c>
      <c r="AA63" s="40">
        <f>+K63*'71'!H$27</f>
        <v>4999.9999999999982</v>
      </c>
    </row>
    <row r="64" spans="1:27" x14ac:dyDescent="0.25">
      <c r="A64" s="19"/>
      <c r="B64" s="63"/>
      <c r="C64" s="63" t="s">
        <v>35</v>
      </c>
      <c r="D64" s="61" t="s">
        <v>6</v>
      </c>
      <c r="E64" s="44">
        <v>127000</v>
      </c>
      <c r="F64" s="44">
        <v>160000</v>
      </c>
      <c r="G64" s="44">
        <v>180000</v>
      </c>
      <c r="H64" s="44">
        <v>210000</v>
      </c>
      <c r="I64" s="44">
        <v>241000</v>
      </c>
      <c r="J64" s="44">
        <v>272000</v>
      </c>
      <c r="K64" s="40">
        <v>350000</v>
      </c>
      <c r="Q64" s="19"/>
      <c r="R64" s="63"/>
      <c r="S64" s="63" t="s">
        <v>35</v>
      </c>
      <c r="T64" s="61" t="s">
        <v>6</v>
      </c>
      <c r="U64" s="44">
        <f>+E64*'71'!B$27</f>
        <v>202437.99999999997</v>
      </c>
      <c r="V64" s="44">
        <f>+F64*'71'!C$27</f>
        <v>223040.00000000003</v>
      </c>
      <c r="W64" s="44">
        <f>+G64*'71'!D$27</f>
        <v>235440</v>
      </c>
      <c r="X64" s="44">
        <f>+H64*'71'!E$27</f>
        <v>262710</v>
      </c>
      <c r="Y64" s="44">
        <f>+I64*'71'!F$27</f>
        <v>274499</v>
      </c>
      <c r="Z64" s="44">
        <f>+J64*'71'!G$27</f>
        <v>295392</v>
      </c>
      <c r="AA64" s="40">
        <f>+K64*'71'!H$27</f>
        <v>350000</v>
      </c>
    </row>
    <row r="65" spans="1:27" x14ac:dyDescent="0.25">
      <c r="A65" s="19"/>
      <c r="B65" s="63"/>
      <c r="C65" s="64"/>
      <c r="D65" s="61" t="s">
        <v>41</v>
      </c>
      <c r="E65" s="44">
        <v>2500.0000000000023</v>
      </c>
      <c r="F65" s="44">
        <v>3749.9999999999991</v>
      </c>
      <c r="G65" s="44">
        <v>499.99999999999915</v>
      </c>
      <c r="H65" s="44"/>
      <c r="I65" s="44">
        <v>2250.0000000000041</v>
      </c>
      <c r="J65" s="44">
        <v>2499.9999999999927</v>
      </c>
      <c r="K65" s="40">
        <v>12500.000000000015</v>
      </c>
      <c r="Q65" s="19"/>
      <c r="R65" s="63"/>
      <c r="S65" s="64"/>
      <c r="T65" s="61" t="s">
        <v>41</v>
      </c>
      <c r="U65" s="44">
        <f>+E65*'71'!B$27</f>
        <v>3985.0000000000032</v>
      </c>
      <c r="V65" s="44">
        <f>+F65*'71'!C$27</f>
        <v>5227.4999999999991</v>
      </c>
      <c r="W65" s="44">
        <f>+G65*'71'!D$27</f>
        <v>653.99999999999886</v>
      </c>
      <c r="X65" s="44">
        <f>+H65*'71'!E$27</f>
        <v>0</v>
      </c>
      <c r="Y65" s="44">
        <f>+I65*'71'!F$27</f>
        <v>2562.7500000000045</v>
      </c>
      <c r="Z65" s="44">
        <f>+J65*'71'!G$27</f>
        <v>2714.9999999999923</v>
      </c>
      <c r="AA65" s="40">
        <f>+K65*'71'!H$27</f>
        <v>12500.000000000015</v>
      </c>
    </row>
    <row r="66" spans="1:27" x14ac:dyDescent="0.25">
      <c r="A66" s="19"/>
      <c r="B66" s="63"/>
      <c r="C66" s="63" t="s">
        <v>36</v>
      </c>
      <c r="D66" s="61" t="s">
        <v>6</v>
      </c>
      <c r="E66" s="44">
        <v>120000</v>
      </c>
      <c r="F66" s="44">
        <v>160000</v>
      </c>
      <c r="G66" s="44">
        <v>180000</v>
      </c>
      <c r="H66" s="44">
        <v>210000</v>
      </c>
      <c r="I66" s="44">
        <v>241000</v>
      </c>
      <c r="J66" s="44">
        <v>270000</v>
      </c>
      <c r="K66" s="40">
        <v>337801</v>
      </c>
      <c r="Q66" s="19"/>
      <c r="R66" s="63"/>
      <c r="S66" s="63" t="s">
        <v>36</v>
      </c>
      <c r="T66" s="61" t="s">
        <v>6</v>
      </c>
      <c r="U66" s="44">
        <f>+E66*'71'!B$27</f>
        <v>191279.99999999997</v>
      </c>
      <c r="V66" s="44">
        <f>+F66*'71'!C$27</f>
        <v>223040.00000000003</v>
      </c>
      <c r="W66" s="44">
        <f>+G66*'71'!D$27</f>
        <v>235440</v>
      </c>
      <c r="X66" s="44">
        <f>+H66*'71'!E$27</f>
        <v>262710</v>
      </c>
      <c r="Y66" s="44">
        <f>+I66*'71'!F$27</f>
        <v>274499</v>
      </c>
      <c r="Z66" s="44">
        <f>+J66*'71'!G$27</f>
        <v>293220</v>
      </c>
      <c r="AA66" s="40">
        <f>+K66*'71'!H$27</f>
        <v>337801</v>
      </c>
    </row>
    <row r="67" spans="1:27" x14ac:dyDescent="0.25">
      <c r="A67" s="19"/>
      <c r="B67" s="63"/>
      <c r="C67" s="64"/>
      <c r="D67" s="61" t="s">
        <v>41</v>
      </c>
      <c r="E67" s="44">
        <v>5162.4999999999982</v>
      </c>
      <c r="F67" s="44">
        <v>3749.9999999999991</v>
      </c>
      <c r="G67" s="44">
        <v>5500.0000000000082</v>
      </c>
      <c r="H67" s="44">
        <v>2500</v>
      </c>
      <c r="I67" s="44">
        <v>250.00000000000011</v>
      </c>
      <c r="J67" s="44">
        <v>1249.9999999999984</v>
      </c>
      <c r="K67" s="40">
        <v>7500.0000000000045</v>
      </c>
      <c r="Q67" s="19"/>
      <c r="R67" s="63"/>
      <c r="S67" s="64"/>
      <c r="T67" s="61" t="s">
        <v>41</v>
      </c>
      <c r="U67" s="44">
        <f>+E67*'71'!B$27</f>
        <v>8229.024999999996</v>
      </c>
      <c r="V67" s="44">
        <f>+F67*'71'!C$27</f>
        <v>5227.4999999999991</v>
      </c>
      <c r="W67" s="44">
        <f>+G67*'71'!D$27</f>
        <v>7194.0000000000109</v>
      </c>
      <c r="X67" s="44">
        <f>+H67*'71'!E$27</f>
        <v>3127.4999999999995</v>
      </c>
      <c r="Y67" s="44">
        <f>+I67*'71'!F$27</f>
        <v>284.75000000000011</v>
      </c>
      <c r="Z67" s="44">
        <f>+J67*'71'!G$27</f>
        <v>1357.4999999999984</v>
      </c>
      <c r="AA67" s="40">
        <f>+K67*'71'!H$27</f>
        <v>7500.0000000000045</v>
      </c>
    </row>
    <row r="68" spans="1:27" x14ac:dyDescent="0.25">
      <c r="A68" s="19"/>
      <c r="B68" s="63"/>
      <c r="C68" s="63" t="s">
        <v>37</v>
      </c>
      <c r="D68" s="61" t="s">
        <v>6</v>
      </c>
      <c r="E68" s="44">
        <v>120000</v>
      </c>
      <c r="F68" s="44">
        <v>165000</v>
      </c>
      <c r="G68" s="44">
        <v>182000</v>
      </c>
      <c r="H68" s="44">
        <v>210000</v>
      </c>
      <c r="I68" s="44">
        <v>241000</v>
      </c>
      <c r="J68" s="44">
        <v>275000</v>
      </c>
      <c r="K68" s="40">
        <v>350000</v>
      </c>
      <c r="Q68" s="19"/>
      <c r="R68" s="63"/>
      <c r="S68" s="63" t="s">
        <v>37</v>
      </c>
      <c r="T68" s="61" t="s">
        <v>6</v>
      </c>
      <c r="U68" s="44">
        <f>+E68*'71'!B$27</f>
        <v>191279.99999999997</v>
      </c>
      <c r="V68" s="44">
        <f>+F68*'71'!C$27</f>
        <v>230010.00000000003</v>
      </c>
      <c r="W68" s="44">
        <f>+G68*'71'!D$27</f>
        <v>238056</v>
      </c>
      <c r="X68" s="44">
        <f>+H68*'71'!E$27</f>
        <v>262710</v>
      </c>
      <c r="Y68" s="44">
        <f>+I68*'71'!F$27</f>
        <v>274499</v>
      </c>
      <c r="Z68" s="44">
        <f>+J68*'71'!G$27</f>
        <v>298650</v>
      </c>
      <c r="AA68" s="40">
        <f>+K68*'71'!H$27</f>
        <v>350000</v>
      </c>
    </row>
    <row r="69" spans="1:27" x14ac:dyDescent="0.25">
      <c r="A69" s="19"/>
      <c r="B69" s="63"/>
      <c r="C69" s="63"/>
      <c r="D69" s="61" t="s">
        <v>41</v>
      </c>
      <c r="E69" s="44">
        <v>8750.0000000000018</v>
      </c>
      <c r="F69" s="44">
        <v>29999.999999999993</v>
      </c>
      <c r="G69" s="44">
        <v>874.99999999999955</v>
      </c>
      <c r="H69" s="44">
        <v>2500.0000000000018</v>
      </c>
      <c r="I69" s="44">
        <v>2500.0000000000014</v>
      </c>
      <c r="J69" s="44">
        <v>2500</v>
      </c>
      <c r="K69" s="40">
        <v>7500.0000000000018</v>
      </c>
      <c r="Q69" s="19"/>
      <c r="R69" s="63"/>
      <c r="S69" s="63"/>
      <c r="T69" s="61" t="s">
        <v>41</v>
      </c>
      <c r="U69" s="44">
        <f>+E69*'71'!B$27</f>
        <v>13947.500000000002</v>
      </c>
      <c r="V69" s="44">
        <f>+F69*'71'!C$27</f>
        <v>41819.999999999993</v>
      </c>
      <c r="W69" s="44">
        <f>+G69*'71'!D$27</f>
        <v>1144.4999999999995</v>
      </c>
      <c r="X69" s="44">
        <f>+H69*'71'!E$27</f>
        <v>3127.5000000000018</v>
      </c>
      <c r="Y69" s="44">
        <f>+I69*'71'!F$27</f>
        <v>2847.5000000000014</v>
      </c>
      <c r="Z69" s="44">
        <f>+J69*'71'!G$27</f>
        <v>2715</v>
      </c>
      <c r="AA69" s="40">
        <f>+K69*'71'!H$27</f>
        <v>7500.0000000000018</v>
      </c>
    </row>
    <row r="70" spans="1:27" x14ac:dyDescent="0.25">
      <c r="A70" s="19"/>
      <c r="B70" s="63"/>
      <c r="C70" s="63" t="s">
        <v>38</v>
      </c>
      <c r="D70" s="61" t="s">
        <v>6</v>
      </c>
      <c r="E70" s="44">
        <v>130000</v>
      </c>
      <c r="F70" s="44">
        <v>160000</v>
      </c>
      <c r="G70" s="44">
        <v>180000</v>
      </c>
      <c r="H70" s="44">
        <v>210000</v>
      </c>
      <c r="I70" s="44">
        <v>245000</v>
      </c>
      <c r="J70" s="44">
        <v>280000</v>
      </c>
      <c r="K70" s="40">
        <v>357094</v>
      </c>
      <c r="Q70" s="19"/>
      <c r="R70" s="63"/>
      <c r="S70" s="63" t="s">
        <v>38</v>
      </c>
      <c r="T70" s="61" t="s">
        <v>6</v>
      </c>
      <c r="U70" s="44">
        <f>+E70*'71'!B$27</f>
        <v>207219.99999999997</v>
      </c>
      <c r="V70" s="44">
        <f>+F70*'71'!C$27</f>
        <v>223040.00000000003</v>
      </c>
      <c r="W70" s="44">
        <f>+G70*'71'!D$27</f>
        <v>235440</v>
      </c>
      <c r="X70" s="44">
        <f>+H70*'71'!E$27</f>
        <v>262710</v>
      </c>
      <c r="Y70" s="44">
        <f>+I70*'71'!F$27</f>
        <v>279055</v>
      </c>
      <c r="Z70" s="44">
        <f>+J70*'71'!G$27</f>
        <v>304080</v>
      </c>
      <c r="AA70" s="40">
        <f>+K70*'71'!H$27</f>
        <v>357094</v>
      </c>
    </row>
    <row r="71" spans="1:27" x14ac:dyDescent="0.25">
      <c r="A71" s="19"/>
      <c r="B71" s="63"/>
      <c r="C71" s="64"/>
      <c r="D71" s="61" t="s">
        <v>41</v>
      </c>
      <c r="E71" s="44">
        <v>2392.75</v>
      </c>
      <c r="F71" s="44">
        <v>3750.0000000000036</v>
      </c>
      <c r="G71" s="44">
        <v>500.00000000000085</v>
      </c>
      <c r="H71" s="44">
        <v>1249.9999999999975</v>
      </c>
      <c r="I71" s="44">
        <v>2250</v>
      </c>
      <c r="J71" s="44">
        <v>7499.9999999999873</v>
      </c>
      <c r="K71" s="40">
        <v>8101.0000000000009</v>
      </c>
      <c r="Q71" s="19"/>
      <c r="R71" s="63"/>
      <c r="S71" s="64"/>
      <c r="T71" s="61" t="s">
        <v>41</v>
      </c>
      <c r="U71" s="44">
        <f>+E71*'71'!B$27</f>
        <v>3814.0434999999998</v>
      </c>
      <c r="V71" s="44">
        <f>+F71*'71'!C$27</f>
        <v>5227.5000000000055</v>
      </c>
      <c r="W71" s="44">
        <f>+G71*'71'!D$27</f>
        <v>654.00000000000114</v>
      </c>
      <c r="X71" s="44">
        <f>+H71*'71'!E$27</f>
        <v>1563.7499999999968</v>
      </c>
      <c r="Y71" s="44">
        <f>+I71*'71'!F$27</f>
        <v>2562.75</v>
      </c>
      <c r="Z71" s="44">
        <f>+J71*'71'!G$27</f>
        <v>8144.9999999999864</v>
      </c>
      <c r="AA71" s="40">
        <f>+K71*'71'!H$27</f>
        <v>8101.0000000000009</v>
      </c>
    </row>
    <row r="72" spans="1:27" x14ac:dyDescent="0.25">
      <c r="A72" s="19"/>
      <c r="B72" s="63"/>
      <c r="C72" s="63" t="s">
        <v>39</v>
      </c>
      <c r="D72" s="61" t="s">
        <v>6</v>
      </c>
      <c r="E72" s="44">
        <v>140000</v>
      </c>
      <c r="F72" s="44">
        <v>180000</v>
      </c>
      <c r="G72" s="44">
        <v>200000</v>
      </c>
      <c r="H72" s="44">
        <v>220000</v>
      </c>
      <c r="I72" s="44">
        <v>300000</v>
      </c>
      <c r="J72" s="44">
        <v>350000</v>
      </c>
      <c r="K72" s="40">
        <v>417429</v>
      </c>
      <c r="Q72" s="19"/>
      <c r="R72" s="63"/>
      <c r="S72" s="63" t="s">
        <v>39</v>
      </c>
      <c r="T72" s="61" t="s">
        <v>6</v>
      </c>
      <c r="U72" s="44">
        <f>+E72*'71'!B$27</f>
        <v>223159.99999999997</v>
      </c>
      <c r="V72" s="44">
        <f>+F72*'71'!C$27</f>
        <v>250920.00000000003</v>
      </c>
      <c r="W72" s="44">
        <f>+G72*'71'!D$27</f>
        <v>261600</v>
      </c>
      <c r="X72" s="44">
        <f>+H72*'71'!E$27</f>
        <v>275220</v>
      </c>
      <c r="Y72" s="44">
        <f>+I72*'71'!F$27</f>
        <v>341700</v>
      </c>
      <c r="Z72" s="44">
        <f>+J72*'71'!G$27</f>
        <v>380100</v>
      </c>
      <c r="AA72" s="40">
        <f>+K72*'71'!H$27</f>
        <v>417429</v>
      </c>
    </row>
    <row r="73" spans="1:27" x14ac:dyDescent="0.25">
      <c r="A73" s="19"/>
      <c r="B73" s="63"/>
      <c r="C73" s="64"/>
      <c r="D73" s="61" t="s">
        <v>41</v>
      </c>
      <c r="E73" s="44">
        <v>3750.0000000000055</v>
      </c>
      <c r="F73" s="44">
        <v>9039.0000000000036</v>
      </c>
      <c r="G73" s="44">
        <v>4499.9999999999945</v>
      </c>
      <c r="H73" s="44">
        <v>9999.9999999999909</v>
      </c>
      <c r="I73" s="44">
        <v>10000.000000000005</v>
      </c>
      <c r="J73" s="44">
        <v>20000.000000000015</v>
      </c>
      <c r="K73" s="40">
        <v>29999.999999999996</v>
      </c>
      <c r="Q73" s="19"/>
      <c r="R73" s="63"/>
      <c r="S73" s="64"/>
      <c r="T73" s="61" t="s">
        <v>41</v>
      </c>
      <c r="U73" s="44">
        <f>+E73*'71'!B$27</f>
        <v>5977.5000000000082</v>
      </c>
      <c r="V73" s="44">
        <f>+F73*'71'!C$27</f>
        <v>12600.366000000005</v>
      </c>
      <c r="W73" s="44">
        <f>+G73*'71'!D$27</f>
        <v>5885.9999999999927</v>
      </c>
      <c r="X73" s="44">
        <f>+H73*'71'!E$27</f>
        <v>12509.999999999987</v>
      </c>
      <c r="Y73" s="44">
        <f>+I73*'71'!F$27</f>
        <v>11390.000000000005</v>
      </c>
      <c r="Z73" s="44">
        <f>+J73*'71'!G$27</f>
        <v>21720.000000000018</v>
      </c>
      <c r="AA73" s="40">
        <f>+K73*'71'!H$27</f>
        <v>29999.999999999996</v>
      </c>
    </row>
    <row r="74" spans="1:27" x14ac:dyDescent="0.25">
      <c r="A74" s="19"/>
      <c r="B74" s="63"/>
      <c r="C74" s="63" t="s">
        <v>40</v>
      </c>
      <c r="D74" s="61" t="s">
        <v>6</v>
      </c>
      <c r="E74" s="44">
        <v>150000</v>
      </c>
      <c r="F74" s="44">
        <v>168000</v>
      </c>
      <c r="G74" s="44">
        <v>200000</v>
      </c>
      <c r="H74" s="44">
        <v>250000</v>
      </c>
      <c r="I74" s="44">
        <v>300000</v>
      </c>
      <c r="J74" s="44">
        <v>350000</v>
      </c>
      <c r="K74" s="40">
        <v>450000</v>
      </c>
      <c r="Q74" s="19"/>
      <c r="R74" s="63"/>
      <c r="S74" s="63" t="s">
        <v>40</v>
      </c>
      <c r="T74" s="61" t="s">
        <v>6</v>
      </c>
      <c r="U74" s="44">
        <f>+E74*'71'!B$27</f>
        <v>239099.99999999997</v>
      </c>
      <c r="V74" s="44">
        <f>+F74*'71'!C$27</f>
        <v>234192.00000000003</v>
      </c>
      <c r="W74" s="44">
        <f>+G74*'71'!D$27</f>
        <v>261600</v>
      </c>
      <c r="X74" s="44">
        <f>+H74*'71'!E$27</f>
        <v>312750</v>
      </c>
      <c r="Y74" s="44">
        <f>+I74*'71'!F$27</f>
        <v>341700</v>
      </c>
      <c r="Z74" s="44">
        <f>+J74*'71'!G$27</f>
        <v>380100</v>
      </c>
      <c r="AA74" s="40">
        <f>+K74*'71'!H$27</f>
        <v>450000</v>
      </c>
    </row>
    <row r="75" spans="1:27" x14ac:dyDescent="0.25">
      <c r="A75" s="19"/>
      <c r="B75" s="63"/>
      <c r="C75" s="64"/>
      <c r="D75" s="61" t="s">
        <v>41</v>
      </c>
      <c r="E75" s="44">
        <v>12499.999999999998</v>
      </c>
      <c r="F75" s="44">
        <v>4999.9999999999936</v>
      </c>
      <c r="G75" s="44">
        <v>16999.999999999993</v>
      </c>
      <c r="H75" s="44">
        <v>7747.2499999999982</v>
      </c>
      <c r="I75" s="44">
        <v>10000.000000000002</v>
      </c>
      <c r="J75" s="44">
        <v>15890.999999999993</v>
      </c>
      <c r="K75" s="40">
        <v>20000.000000000022</v>
      </c>
      <c r="Q75" s="19"/>
      <c r="R75" s="63"/>
      <c r="S75" s="64"/>
      <c r="T75" s="61" t="s">
        <v>41</v>
      </c>
      <c r="U75" s="44">
        <f>+E75*'71'!B$27</f>
        <v>19924.999999999996</v>
      </c>
      <c r="V75" s="44">
        <f>+F75*'71'!C$27</f>
        <v>6969.9999999999918</v>
      </c>
      <c r="W75" s="44">
        <f>+G75*'71'!D$27</f>
        <v>22235.999999999993</v>
      </c>
      <c r="X75" s="44">
        <f>+H75*'71'!E$27</f>
        <v>9691.8097499999967</v>
      </c>
      <c r="Y75" s="44">
        <f>+I75*'71'!F$27</f>
        <v>11390.000000000002</v>
      </c>
      <c r="Z75" s="44">
        <f>+J75*'71'!G$27</f>
        <v>17257.625999999993</v>
      </c>
      <c r="AA75" s="40">
        <f>+K75*'71'!H$27</f>
        <v>20000.000000000022</v>
      </c>
    </row>
    <row r="76" spans="1:27" x14ac:dyDescent="0.25">
      <c r="A76" s="19"/>
      <c r="B76" s="63"/>
      <c r="C76" s="18" t="s">
        <v>20</v>
      </c>
      <c r="D76" s="61" t="s">
        <v>6</v>
      </c>
      <c r="E76" s="44">
        <f>+'72'!D11</f>
        <v>140000</v>
      </c>
      <c r="F76" s="44">
        <f>+'72'!E11</f>
        <v>171846</v>
      </c>
      <c r="G76" s="44">
        <f>+'72'!F11</f>
        <v>185000</v>
      </c>
      <c r="H76" s="44">
        <f>+'72'!G11</f>
        <v>221071</v>
      </c>
      <c r="I76" s="44">
        <f>+'72'!H11</f>
        <v>270000</v>
      </c>
      <c r="J76" s="44">
        <f>+'72'!I11</f>
        <v>300000</v>
      </c>
      <c r="K76" s="40">
        <f>+'72'!J11</f>
        <v>380000</v>
      </c>
      <c r="Q76" s="19"/>
      <c r="R76" s="63"/>
      <c r="S76" s="18" t="s">
        <v>20</v>
      </c>
      <c r="T76" s="61" t="s">
        <v>6</v>
      </c>
      <c r="U76" s="44">
        <f>+E76*'71'!B$27</f>
        <v>223159.99999999997</v>
      </c>
      <c r="V76" s="44">
        <f>+F76*'71'!C$27</f>
        <v>239553.32400000002</v>
      </c>
      <c r="W76" s="44">
        <f>+G76*'71'!D$27</f>
        <v>241980</v>
      </c>
      <c r="X76" s="44">
        <f>+H76*'71'!E$27</f>
        <v>276559.821</v>
      </c>
      <c r="Y76" s="44">
        <f>+I76*'71'!F$27</f>
        <v>307530</v>
      </c>
      <c r="Z76" s="44">
        <f>+J76*'71'!G$27</f>
        <v>325800</v>
      </c>
      <c r="AA76" s="40">
        <f>+K76*'71'!H$27</f>
        <v>380000</v>
      </c>
    </row>
    <row r="77" spans="1:27" x14ac:dyDescent="0.25">
      <c r="A77" s="19"/>
      <c r="B77" s="63"/>
      <c r="C77" s="63"/>
      <c r="D77" s="61" t="s">
        <v>41</v>
      </c>
      <c r="E77" s="44">
        <f>+'72'!D12</f>
        <v>1249.9999999999973</v>
      </c>
      <c r="F77" s="44">
        <f>+'72'!E12</f>
        <v>2500.0000000000045</v>
      </c>
      <c r="G77" s="44">
        <f>+'72'!F12</f>
        <v>2000.0000000000023</v>
      </c>
      <c r="H77" s="44">
        <f>+'72'!G12</f>
        <v>2500.0000000000041</v>
      </c>
      <c r="I77" s="44">
        <f>+'72'!H12</f>
        <v>5000</v>
      </c>
      <c r="J77" s="44">
        <f>+'72'!I12</f>
        <v>0</v>
      </c>
      <c r="K77" s="40">
        <f>+'72'!J12</f>
        <v>5555.4999999999891</v>
      </c>
      <c r="Q77" s="19"/>
      <c r="R77" s="63"/>
      <c r="S77" s="63"/>
      <c r="T77" s="61" t="s">
        <v>41</v>
      </c>
      <c r="U77" s="44">
        <f>+E77*'71'!B$27</f>
        <v>1992.4999999999955</v>
      </c>
      <c r="V77" s="44">
        <f>+F77*'71'!C$27</f>
        <v>3485.0000000000068</v>
      </c>
      <c r="W77" s="44">
        <f>+G77*'71'!D$27</f>
        <v>2616.0000000000032</v>
      </c>
      <c r="X77" s="44">
        <f>+H77*'71'!E$27</f>
        <v>3127.500000000005</v>
      </c>
      <c r="Y77" s="44">
        <f>+I77*'71'!F$27</f>
        <v>5695</v>
      </c>
      <c r="Z77" s="44">
        <f>+J77*'71'!G$27</f>
        <v>0</v>
      </c>
      <c r="AA77" s="40">
        <f>+K77*'71'!H$27</f>
        <v>5555.4999999999891</v>
      </c>
    </row>
    <row r="78" spans="1:27" x14ac:dyDescent="0.25">
      <c r="A78" s="19"/>
      <c r="B78" s="63"/>
      <c r="C78" s="63"/>
      <c r="D78" s="61"/>
      <c r="E78" s="44"/>
      <c r="F78" s="44"/>
      <c r="G78" s="44"/>
      <c r="H78" s="44"/>
      <c r="I78" s="44"/>
      <c r="J78" s="44"/>
      <c r="K78" s="40"/>
      <c r="Q78" s="19"/>
      <c r="R78" s="63"/>
      <c r="S78" s="63"/>
      <c r="T78" s="61"/>
      <c r="U78" s="44"/>
      <c r="V78" s="44"/>
      <c r="W78" s="44"/>
      <c r="X78" s="44"/>
      <c r="Y78" s="44"/>
      <c r="Z78" s="44"/>
      <c r="AA78" s="40"/>
    </row>
    <row r="79" spans="1:27" x14ac:dyDescent="0.25">
      <c r="A79" s="19"/>
      <c r="B79" s="18" t="s">
        <v>20</v>
      </c>
      <c r="C79" s="63" t="s">
        <v>22</v>
      </c>
      <c r="D79" s="61" t="s">
        <v>6</v>
      </c>
      <c r="E79" s="44">
        <v>135000</v>
      </c>
      <c r="F79" s="44">
        <v>200000</v>
      </c>
      <c r="G79" s="44">
        <v>200000</v>
      </c>
      <c r="H79" s="44">
        <v>250000</v>
      </c>
      <c r="I79" s="44">
        <v>280000</v>
      </c>
      <c r="J79" s="44">
        <v>300000</v>
      </c>
      <c r="K79" s="40">
        <v>326000</v>
      </c>
      <c r="Q79" s="19"/>
      <c r="R79" s="18" t="s">
        <v>20</v>
      </c>
      <c r="S79" s="63" t="s">
        <v>22</v>
      </c>
      <c r="T79" s="61" t="s">
        <v>6</v>
      </c>
      <c r="U79" s="44">
        <f>+E79*'71'!B$27</f>
        <v>215189.99999999997</v>
      </c>
      <c r="V79" s="44">
        <f>+F79*'71'!C$27</f>
        <v>278800</v>
      </c>
      <c r="W79" s="44">
        <f>+G79*'71'!D$27</f>
        <v>261600</v>
      </c>
      <c r="X79" s="44">
        <f>+H79*'71'!E$27</f>
        <v>312750</v>
      </c>
      <c r="Y79" s="44">
        <f>+I79*'71'!F$27</f>
        <v>318920</v>
      </c>
      <c r="Z79" s="44">
        <f>+J79*'71'!G$27</f>
        <v>325800</v>
      </c>
      <c r="AA79" s="40">
        <f>+K79*'71'!H$27</f>
        <v>326000</v>
      </c>
    </row>
    <row r="80" spans="1:27" x14ac:dyDescent="0.25">
      <c r="A80" s="19"/>
      <c r="B80" s="63"/>
      <c r="C80" s="63"/>
      <c r="D80" s="61" t="s">
        <v>41</v>
      </c>
      <c r="E80" s="44">
        <v>6250.0000000000018</v>
      </c>
      <c r="F80" s="44">
        <v>17499.999999999989</v>
      </c>
      <c r="G80" s="44">
        <v>2500.0000000000018</v>
      </c>
      <c r="H80" s="44">
        <v>5000.0000000000027</v>
      </c>
      <c r="I80" s="44">
        <v>11999.999999999987</v>
      </c>
      <c r="J80" s="44">
        <v>8601.74999999998</v>
      </c>
      <c r="K80" s="40">
        <v>7499.9999999999918</v>
      </c>
      <c r="Q80" s="19"/>
      <c r="R80" s="63"/>
      <c r="S80" s="63"/>
      <c r="T80" s="61" t="s">
        <v>41</v>
      </c>
      <c r="U80" s="44">
        <f>+E80*'71'!B$27</f>
        <v>9962.5000000000018</v>
      </c>
      <c r="V80" s="44">
        <f>+F80*'71'!C$27</f>
        <v>24394.999999999985</v>
      </c>
      <c r="W80" s="44">
        <f>+G80*'71'!D$27</f>
        <v>3270.0000000000027</v>
      </c>
      <c r="X80" s="44">
        <f>+H80*'71'!E$27</f>
        <v>6255.0000000000027</v>
      </c>
      <c r="Y80" s="44">
        <f>+I80*'71'!F$27</f>
        <v>13667.999999999985</v>
      </c>
      <c r="Z80" s="44">
        <f>+J80*'71'!G$27</f>
        <v>9341.5004999999783</v>
      </c>
      <c r="AA80" s="40">
        <f>+K80*'71'!H$27</f>
        <v>7499.9999999999918</v>
      </c>
    </row>
    <row r="81" spans="1:27" x14ac:dyDescent="0.25">
      <c r="A81" s="19"/>
      <c r="B81" s="63"/>
      <c r="C81" s="63" t="s">
        <v>25</v>
      </c>
      <c r="D81" s="61" t="s">
        <v>6</v>
      </c>
      <c r="E81" s="44">
        <v>170000</v>
      </c>
      <c r="F81" s="44">
        <v>212000</v>
      </c>
      <c r="G81" s="44">
        <v>250000</v>
      </c>
      <c r="H81" s="44">
        <v>350000</v>
      </c>
      <c r="I81" s="44">
        <v>375000</v>
      </c>
      <c r="J81" s="44">
        <v>350000</v>
      </c>
      <c r="K81" s="40">
        <v>380000</v>
      </c>
      <c r="Q81" s="19"/>
      <c r="R81" s="63"/>
      <c r="S81" s="63" t="s">
        <v>25</v>
      </c>
      <c r="T81" s="61" t="s">
        <v>6</v>
      </c>
      <c r="U81" s="44">
        <f>+E81*'71'!B$27</f>
        <v>270980</v>
      </c>
      <c r="V81" s="44">
        <f>+F81*'71'!C$27</f>
        <v>295528</v>
      </c>
      <c r="W81" s="44">
        <f>+G81*'71'!D$27</f>
        <v>327000</v>
      </c>
      <c r="X81" s="44">
        <f>+H81*'71'!E$27</f>
        <v>437849.99999999994</v>
      </c>
      <c r="Y81" s="44">
        <f>+I81*'71'!F$27</f>
        <v>427125</v>
      </c>
      <c r="Z81" s="44">
        <f>+J81*'71'!G$27</f>
        <v>380100</v>
      </c>
      <c r="AA81" s="40">
        <f>+K81*'71'!H$27</f>
        <v>380000</v>
      </c>
    </row>
    <row r="82" spans="1:27" x14ac:dyDescent="0.25">
      <c r="A82" s="19"/>
      <c r="B82" s="63"/>
      <c r="C82" s="64"/>
      <c r="D82" s="61" t="s">
        <v>41</v>
      </c>
      <c r="E82" s="44">
        <v>7500.0000000000136</v>
      </c>
      <c r="F82" s="44">
        <v>12499.999999999995</v>
      </c>
      <c r="G82" s="44">
        <v>5000.00000000001</v>
      </c>
      <c r="H82" s="44">
        <v>15000.000000000036</v>
      </c>
      <c r="I82" s="44">
        <v>12500.000000000005</v>
      </c>
      <c r="J82" s="44">
        <v>5000.0000000000009</v>
      </c>
      <c r="K82" s="40">
        <v>12500.000000000002</v>
      </c>
      <c r="Q82" s="19"/>
      <c r="R82" s="63"/>
      <c r="S82" s="64"/>
      <c r="T82" s="61" t="s">
        <v>41</v>
      </c>
      <c r="U82" s="44">
        <f>+E82*'71'!B$27</f>
        <v>11955.00000000002</v>
      </c>
      <c r="V82" s="44">
        <f>+F82*'71'!C$27</f>
        <v>17424.999999999993</v>
      </c>
      <c r="W82" s="44">
        <f>+G82*'71'!D$27</f>
        <v>6540.0000000000136</v>
      </c>
      <c r="X82" s="44">
        <f>+H82*'71'!E$27</f>
        <v>18765.000000000044</v>
      </c>
      <c r="Y82" s="44">
        <f>+I82*'71'!F$27</f>
        <v>14237.500000000007</v>
      </c>
      <c r="Z82" s="44">
        <f>+J82*'71'!G$27</f>
        <v>5430.0000000000018</v>
      </c>
      <c r="AA82" s="40">
        <f>+K82*'71'!H$27</f>
        <v>12500.000000000002</v>
      </c>
    </row>
    <row r="83" spans="1:27" x14ac:dyDescent="0.25">
      <c r="A83" s="19"/>
      <c r="C83" s="63" t="s">
        <v>26</v>
      </c>
      <c r="D83" s="61" t="s">
        <v>6</v>
      </c>
      <c r="E83" s="44">
        <v>200000</v>
      </c>
      <c r="F83" s="44">
        <v>250000</v>
      </c>
      <c r="G83" s="44">
        <v>341758</v>
      </c>
      <c r="H83" s="44">
        <v>360000</v>
      </c>
      <c r="I83" s="44">
        <v>400000</v>
      </c>
      <c r="J83" s="44">
        <v>450000</v>
      </c>
      <c r="K83" s="40">
        <v>450000</v>
      </c>
      <c r="Q83" s="19"/>
      <c r="S83" s="63" t="s">
        <v>26</v>
      </c>
      <c r="T83" s="61" t="s">
        <v>6</v>
      </c>
      <c r="U83" s="44">
        <f>+E83*'71'!B$27</f>
        <v>318800</v>
      </c>
      <c r="V83" s="44">
        <f>+F83*'71'!C$27</f>
        <v>348500.00000000006</v>
      </c>
      <c r="W83" s="44">
        <f>+G83*'71'!D$27</f>
        <v>447019.46400000004</v>
      </c>
      <c r="X83" s="44">
        <f>+H83*'71'!E$27</f>
        <v>450359.99999999994</v>
      </c>
      <c r="Y83" s="44">
        <f>+I83*'71'!F$27</f>
        <v>455600</v>
      </c>
      <c r="Z83" s="44">
        <f>+J83*'71'!G$27</f>
        <v>488700.00000000006</v>
      </c>
      <c r="AA83" s="40">
        <f>+K83*'71'!H$27</f>
        <v>450000</v>
      </c>
    </row>
    <row r="84" spans="1:27" x14ac:dyDescent="0.25">
      <c r="A84" s="19"/>
      <c r="B84" s="63"/>
      <c r="C84" s="64"/>
      <c r="D84" s="61" t="s">
        <v>41</v>
      </c>
      <c r="E84" s="44">
        <v>9999.9999999999982</v>
      </c>
      <c r="F84" s="44">
        <v>12500.000000000015</v>
      </c>
      <c r="G84" s="44">
        <v>12499.999999999982</v>
      </c>
      <c r="H84" s="44">
        <v>20000</v>
      </c>
      <c r="I84" s="44">
        <v>12499.999999999998</v>
      </c>
      <c r="J84" s="44">
        <v>17500</v>
      </c>
      <c r="K84" s="40">
        <v>25000.000000000033</v>
      </c>
      <c r="Q84" s="19"/>
      <c r="R84" s="63"/>
      <c r="S84" s="64"/>
      <c r="T84" s="61" t="s">
        <v>41</v>
      </c>
      <c r="U84" s="44">
        <f>+E84*'71'!B$27</f>
        <v>15939.999999999996</v>
      </c>
      <c r="V84" s="44">
        <f>+F84*'71'!C$27</f>
        <v>17425.000000000022</v>
      </c>
      <c r="W84" s="44">
        <f>+G84*'71'!D$27</f>
        <v>16349.999999999976</v>
      </c>
      <c r="X84" s="44">
        <f>+H84*'71'!E$27</f>
        <v>25019.999999999996</v>
      </c>
      <c r="Y84" s="44">
        <f>+I84*'71'!F$27</f>
        <v>14237.499999999998</v>
      </c>
      <c r="Z84" s="44">
        <f>+J84*'71'!G$27</f>
        <v>19005</v>
      </c>
      <c r="AA84" s="40">
        <f>+K84*'71'!H$27</f>
        <v>25000.000000000033</v>
      </c>
    </row>
    <row r="85" spans="1:27" x14ac:dyDescent="0.25">
      <c r="A85" s="19"/>
      <c r="B85" s="63"/>
      <c r="C85" s="63" t="s">
        <v>27</v>
      </c>
      <c r="D85" s="61" t="s">
        <v>6</v>
      </c>
      <c r="E85" s="44">
        <v>170000</v>
      </c>
      <c r="F85" s="44">
        <v>200000</v>
      </c>
      <c r="G85" s="44">
        <v>250000</v>
      </c>
      <c r="H85" s="44">
        <v>300000</v>
      </c>
      <c r="I85" s="44">
        <v>350000</v>
      </c>
      <c r="J85" s="44">
        <v>400000</v>
      </c>
      <c r="K85" s="40">
        <v>360000</v>
      </c>
      <c r="Q85" s="19"/>
      <c r="R85" s="63"/>
      <c r="S85" s="63" t="s">
        <v>27</v>
      </c>
      <c r="T85" s="61" t="s">
        <v>6</v>
      </c>
      <c r="U85" s="44">
        <f>+E85*'71'!B$27</f>
        <v>270980</v>
      </c>
      <c r="V85" s="44">
        <f>+F85*'71'!C$27</f>
        <v>278800</v>
      </c>
      <c r="W85" s="44">
        <f>+G85*'71'!D$27</f>
        <v>327000</v>
      </c>
      <c r="X85" s="44">
        <f>+H85*'71'!E$27</f>
        <v>375299.99999999994</v>
      </c>
      <c r="Y85" s="44">
        <f>+I85*'71'!F$27</f>
        <v>398650</v>
      </c>
      <c r="Z85" s="44">
        <f>+J85*'71'!G$27</f>
        <v>434400.00000000006</v>
      </c>
      <c r="AA85" s="40">
        <f>+K85*'71'!H$27</f>
        <v>360000</v>
      </c>
    </row>
    <row r="86" spans="1:27" x14ac:dyDescent="0.25">
      <c r="A86" s="19"/>
      <c r="B86" s="63"/>
      <c r="C86" s="64"/>
      <c r="D86" s="61" t="s">
        <v>41</v>
      </c>
      <c r="E86" s="44">
        <v>7499.9999999999964</v>
      </c>
      <c r="F86" s="44">
        <v>6749.9999999999973</v>
      </c>
      <c r="G86" s="44">
        <v>7500.0000000000082</v>
      </c>
      <c r="H86" s="44">
        <v>9999.9999999999964</v>
      </c>
      <c r="I86" s="44">
        <v>12499.999999999955</v>
      </c>
      <c r="J86" s="44">
        <v>10000.000000000022</v>
      </c>
      <c r="K86" s="40">
        <v>12500.000000000025</v>
      </c>
      <c r="Q86" s="19"/>
      <c r="R86" s="63"/>
      <c r="S86" s="64"/>
      <c r="T86" s="61" t="s">
        <v>41</v>
      </c>
      <c r="U86" s="44">
        <f>+E86*'71'!B$27</f>
        <v>11954.999999999993</v>
      </c>
      <c r="V86" s="44">
        <f>+F86*'71'!C$27</f>
        <v>9409.4999999999964</v>
      </c>
      <c r="W86" s="44">
        <f>+G86*'71'!D$27</f>
        <v>9810.0000000000109</v>
      </c>
      <c r="X86" s="44">
        <f>+H86*'71'!E$27</f>
        <v>12509.999999999995</v>
      </c>
      <c r="Y86" s="44">
        <f>+I86*'71'!F$27</f>
        <v>14237.499999999949</v>
      </c>
      <c r="Z86" s="44">
        <f>+J86*'71'!G$27</f>
        <v>10860.000000000024</v>
      </c>
      <c r="AA86" s="40">
        <f>+K86*'71'!H$27</f>
        <v>12500.000000000025</v>
      </c>
    </row>
    <row r="87" spans="1:27" x14ac:dyDescent="0.25">
      <c r="A87" s="19"/>
      <c r="C87" s="63" t="s">
        <v>28</v>
      </c>
      <c r="D87" s="61" t="s">
        <v>6</v>
      </c>
      <c r="E87" s="44">
        <v>135000</v>
      </c>
      <c r="F87" s="44">
        <v>175000</v>
      </c>
      <c r="G87" s="44">
        <v>200000</v>
      </c>
      <c r="H87" s="44">
        <v>250000</v>
      </c>
      <c r="I87" s="44">
        <v>289000</v>
      </c>
      <c r="J87" s="44">
        <v>300000</v>
      </c>
      <c r="K87" s="40">
        <v>320000</v>
      </c>
      <c r="Q87" s="19"/>
      <c r="S87" s="63" t="s">
        <v>28</v>
      </c>
      <c r="T87" s="61" t="s">
        <v>6</v>
      </c>
      <c r="U87" s="44">
        <f>+E87*'71'!B$27</f>
        <v>215189.99999999997</v>
      </c>
      <c r="V87" s="44">
        <f>+F87*'71'!C$27</f>
        <v>243950.00000000003</v>
      </c>
      <c r="W87" s="44">
        <f>+G87*'71'!D$27</f>
        <v>261600</v>
      </c>
      <c r="X87" s="44">
        <f>+H87*'71'!E$27</f>
        <v>312750</v>
      </c>
      <c r="Y87" s="44">
        <f>+I87*'71'!F$27</f>
        <v>329171</v>
      </c>
      <c r="Z87" s="44">
        <f>+J87*'71'!G$27</f>
        <v>325800</v>
      </c>
      <c r="AA87" s="40">
        <f>+K87*'71'!H$27</f>
        <v>320000</v>
      </c>
    </row>
    <row r="88" spans="1:27" x14ac:dyDescent="0.25">
      <c r="A88" s="19"/>
      <c r="B88" s="63"/>
      <c r="C88" s="63"/>
      <c r="D88" s="61" t="s">
        <v>41</v>
      </c>
      <c r="E88" s="44">
        <v>1250.0000000000007</v>
      </c>
      <c r="F88" s="44">
        <v>3249.9999999999995</v>
      </c>
      <c r="G88" s="44">
        <v>4500</v>
      </c>
      <c r="H88" s="44">
        <v>1499.9999999999984</v>
      </c>
      <c r="I88" s="44">
        <v>7500.0000000000136</v>
      </c>
      <c r="J88" s="44">
        <v>0</v>
      </c>
      <c r="K88" s="40">
        <v>7318.7500000000027</v>
      </c>
      <c r="Q88" s="19"/>
      <c r="R88" s="63"/>
      <c r="S88" s="63"/>
      <c r="T88" s="61" t="s">
        <v>41</v>
      </c>
      <c r="U88" s="44">
        <f>+E88*'71'!B$27</f>
        <v>1992.5000000000009</v>
      </c>
      <c r="V88" s="44">
        <f>+F88*'71'!C$27</f>
        <v>4530.5</v>
      </c>
      <c r="W88" s="44">
        <f>+G88*'71'!D$27</f>
        <v>5886</v>
      </c>
      <c r="X88" s="44">
        <f>+H88*'71'!E$27</f>
        <v>1876.499999999998</v>
      </c>
      <c r="Y88" s="44">
        <f>+I88*'71'!F$27</f>
        <v>8542.5000000000164</v>
      </c>
      <c r="Z88" s="44">
        <f>+J88*'71'!G$27</f>
        <v>0</v>
      </c>
      <c r="AA88" s="40">
        <f>+K88*'71'!H$27</f>
        <v>7318.7500000000027</v>
      </c>
    </row>
    <row r="89" spans="1:27" x14ac:dyDescent="0.25">
      <c r="A89" s="19"/>
      <c r="B89" s="63"/>
      <c r="C89" s="63" t="s">
        <v>29</v>
      </c>
      <c r="D89" s="61" t="s">
        <v>6</v>
      </c>
      <c r="E89" s="44">
        <v>150000</v>
      </c>
      <c r="F89" s="44">
        <v>180000</v>
      </c>
      <c r="G89" s="44">
        <v>200000</v>
      </c>
      <c r="H89" s="44">
        <v>250000</v>
      </c>
      <c r="I89" s="44">
        <v>300000</v>
      </c>
      <c r="J89" s="44">
        <v>300000</v>
      </c>
      <c r="K89" s="40">
        <v>344265</v>
      </c>
      <c r="Q89" s="19"/>
      <c r="R89" s="63"/>
      <c r="S89" s="63" t="s">
        <v>29</v>
      </c>
      <c r="T89" s="61" t="s">
        <v>6</v>
      </c>
      <c r="U89" s="44">
        <f>+E89*'71'!B$27</f>
        <v>239099.99999999997</v>
      </c>
      <c r="V89" s="44">
        <f>+F89*'71'!C$27</f>
        <v>250920.00000000003</v>
      </c>
      <c r="W89" s="44">
        <f>+G89*'71'!D$27</f>
        <v>261600</v>
      </c>
      <c r="X89" s="44">
        <f>+H89*'71'!E$27</f>
        <v>312750</v>
      </c>
      <c r="Y89" s="44">
        <f>+I89*'71'!F$27</f>
        <v>341700</v>
      </c>
      <c r="Z89" s="44">
        <f>+J89*'71'!G$27</f>
        <v>325800</v>
      </c>
      <c r="AA89" s="40">
        <f>+K89*'71'!H$27</f>
        <v>344265</v>
      </c>
    </row>
    <row r="90" spans="1:27" x14ac:dyDescent="0.25">
      <c r="A90" s="19"/>
      <c r="B90" s="63"/>
      <c r="C90" s="64"/>
      <c r="D90" s="61" t="s">
        <v>41</v>
      </c>
      <c r="E90" s="44">
        <v>2500.0000000000018</v>
      </c>
      <c r="F90" s="44">
        <v>4105.7499999999964</v>
      </c>
      <c r="G90" s="44">
        <v>3250.0000000000027</v>
      </c>
      <c r="H90" s="44">
        <v>3927.7499999999991</v>
      </c>
      <c r="I90" s="44">
        <v>5000</v>
      </c>
      <c r="J90" s="44">
        <v>2174.0000000000068</v>
      </c>
      <c r="K90" s="40">
        <v>7499.9999999999754</v>
      </c>
      <c r="Q90" s="19"/>
      <c r="R90" s="63"/>
      <c r="S90" s="64"/>
      <c r="T90" s="61" t="s">
        <v>41</v>
      </c>
      <c r="U90" s="44">
        <f>+E90*'71'!B$27</f>
        <v>3985.0000000000027</v>
      </c>
      <c r="V90" s="44">
        <f>+F90*'71'!C$27</f>
        <v>5723.4154999999955</v>
      </c>
      <c r="W90" s="44">
        <f>+G90*'71'!D$27</f>
        <v>4251.0000000000036</v>
      </c>
      <c r="X90" s="44">
        <f>+H90*'71'!E$27</f>
        <v>4913.615249999998</v>
      </c>
      <c r="Y90" s="44">
        <f>+I90*'71'!F$27</f>
        <v>5695</v>
      </c>
      <c r="Z90" s="44">
        <f>+J90*'71'!G$27</f>
        <v>2360.9640000000077</v>
      </c>
      <c r="AA90" s="40">
        <f>+K90*'71'!H$27</f>
        <v>7499.9999999999754</v>
      </c>
    </row>
    <row r="91" spans="1:27" x14ac:dyDescent="0.25">
      <c r="A91" s="19"/>
      <c r="C91" s="63" t="s">
        <v>30</v>
      </c>
      <c r="D91" s="61" t="s">
        <v>6</v>
      </c>
      <c r="E91" s="44">
        <v>180000</v>
      </c>
      <c r="F91" s="44">
        <v>220000</v>
      </c>
      <c r="G91" s="44">
        <v>237000</v>
      </c>
      <c r="H91" s="44">
        <v>300000</v>
      </c>
      <c r="I91" s="44">
        <v>350000</v>
      </c>
      <c r="J91" s="44">
        <v>390000</v>
      </c>
      <c r="K91" s="40">
        <v>400000</v>
      </c>
      <c r="Q91" s="19"/>
      <c r="S91" s="63" t="s">
        <v>30</v>
      </c>
      <c r="T91" s="61" t="s">
        <v>6</v>
      </c>
      <c r="U91" s="44">
        <f>+E91*'71'!B$27</f>
        <v>286920</v>
      </c>
      <c r="V91" s="44">
        <f>+F91*'71'!C$27</f>
        <v>306680</v>
      </c>
      <c r="W91" s="44">
        <f>+G91*'71'!D$27</f>
        <v>309996</v>
      </c>
      <c r="X91" s="44">
        <f>+H91*'71'!E$27</f>
        <v>375299.99999999994</v>
      </c>
      <c r="Y91" s="44">
        <f>+I91*'71'!F$27</f>
        <v>398650</v>
      </c>
      <c r="Z91" s="44">
        <f>+J91*'71'!G$27</f>
        <v>423540.00000000006</v>
      </c>
      <c r="AA91" s="40">
        <f>+K91*'71'!H$27</f>
        <v>400000</v>
      </c>
    </row>
    <row r="92" spans="1:27" x14ac:dyDescent="0.25">
      <c r="A92" s="19"/>
      <c r="B92" s="63"/>
      <c r="C92" s="64"/>
      <c r="D92" s="61" t="s">
        <v>41</v>
      </c>
      <c r="E92" s="44">
        <v>4999.9999999999955</v>
      </c>
      <c r="F92" s="44">
        <v>5607.2499999999945</v>
      </c>
      <c r="G92" s="44">
        <v>7499.9999999999964</v>
      </c>
      <c r="H92" s="44">
        <v>0</v>
      </c>
      <c r="I92" s="44">
        <v>4642.5000000000055</v>
      </c>
      <c r="J92" s="44">
        <v>7340.00000000001</v>
      </c>
      <c r="K92" s="40">
        <v>0</v>
      </c>
      <c r="Q92" s="19"/>
      <c r="R92" s="63"/>
      <c r="S92" s="64"/>
      <c r="T92" s="61" t="s">
        <v>41</v>
      </c>
      <c r="U92" s="44">
        <f>+E92*'71'!B$27</f>
        <v>7969.9999999999918</v>
      </c>
      <c r="V92" s="44">
        <f>+F92*'71'!C$27</f>
        <v>7816.5064999999931</v>
      </c>
      <c r="W92" s="44">
        <f>+G92*'71'!D$27</f>
        <v>9809.9999999999964</v>
      </c>
      <c r="X92" s="44">
        <f>+H92*'71'!E$27</f>
        <v>0</v>
      </c>
      <c r="Y92" s="44">
        <f>+I92*'71'!F$27</f>
        <v>5287.8075000000063</v>
      </c>
      <c r="Z92" s="44">
        <f>+J92*'71'!G$27</f>
        <v>7971.2400000000116</v>
      </c>
      <c r="AA92" s="40">
        <f>+K92*'71'!H$27</f>
        <v>0</v>
      </c>
    </row>
    <row r="93" spans="1:27" x14ac:dyDescent="0.25">
      <c r="A93" s="19"/>
      <c r="B93" s="63"/>
      <c r="C93" s="63" t="s">
        <v>42</v>
      </c>
      <c r="D93" s="61" t="s">
        <v>6</v>
      </c>
      <c r="E93" s="44">
        <v>137000</v>
      </c>
      <c r="F93" s="44">
        <v>170000</v>
      </c>
      <c r="G93" s="44">
        <v>197000</v>
      </c>
      <c r="H93" s="44">
        <v>230000</v>
      </c>
      <c r="I93" s="44">
        <v>270000</v>
      </c>
      <c r="J93" s="44">
        <v>300000</v>
      </c>
      <c r="K93" s="40">
        <v>330000</v>
      </c>
      <c r="Q93" s="19"/>
      <c r="R93" s="63"/>
      <c r="S93" s="63" t="s">
        <v>42</v>
      </c>
      <c r="T93" s="61" t="s">
        <v>6</v>
      </c>
      <c r="U93" s="44">
        <f>+E93*'71'!B$27</f>
        <v>218377.99999999997</v>
      </c>
      <c r="V93" s="44">
        <f>+F93*'71'!C$27</f>
        <v>236980.00000000003</v>
      </c>
      <c r="W93" s="44">
        <f>+G93*'71'!D$27</f>
        <v>257676</v>
      </c>
      <c r="X93" s="44">
        <f>+H93*'71'!E$27</f>
        <v>287730</v>
      </c>
      <c r="Y93" s="44">
        <f>+I93*'71'!F$27</f>
        <v>307530</v>
      </c>
      <c r="Z93" s="44">
        <f>+J93*'71'!G$27</f>
        <v>325800</v>
      </c>
      <c r="AA93" s="40">
        <f>+K93*'71'!H$27</f>
        <v>330000</v>
      </c>
    </row>
    <row r="94" spans="1:27" x14ac:dyDescent="0.25">
      <c r="A94" s="19"/>
      <c r="B94" s="63"/>
      <c r="C94" s="64"/>
      <c r="D94" s="61" t="s">
        <v>41</v>
      </c>
      <c r="E94" s="44">
        <v>1390.7500000000007</v>
      </c>
      <c r="F94" s="44">
        <v>3749.999999999995</v>
      </c>
      <c r="G94" s="44">
        <v>2500.0000000000023</v>
      </c>
      <c r="H94" s="44">
        <v>7498.4999999999927</v>
      </c>
      <c r="I94" s="44">
        <v>7000.0000000000055</v>
      </c>
      <c r="J94" s="44">
        <v>0</v>
      </c>
      <c r="K94" s="40">
        <v>7499.99999999999</v>
      </c>
      <c r="Q94" s="19"/>
      <c r="R94" s="63"/>
      <c r="S94" s="64"/>
      <c r="T94" s="61" t="s">
        <v>41</v>
      </c>
      <c r="U94" s="44">
        <f>+E94*'71'!B$27</f>
        <v>2216.855500000001</v>
      </c>
      <c r="V94" s="44">
        <f>+F94*'71'!C$27</f>
        <v>5227.4999999999936</v>
      </c>
      <c r="W94" s="44">
        <f>+G94*'71'!D$27</f>
        <v>3270.0000000000032</v>
      </c>
      <c r="X94" s="44">
        <f>+H94*'71'!E$27</f>
        <v>9380.6234999999906</v>
      </c>
      <c r="Y94" s="44">
        <f>+I94*'71'!F$27</f>
        <v>7973.0000000000064</v>
      </c>
      <c r="Z94" s="44">
        <f>+J94*'71'!G$27</f>
        <v>0</v>
      </c>
      <c r="AA94" s="40">
        <f>+K94*'71'!H$27</f>
        <v>7499.99999999999</v>
      </c>
    </row>
    <row r="95" spans="1:27" x14ac:dyDescent="0.25">
      <c r="A95" s="19"/>
      <c r="C95" s="63" t="s">
        <v>32</v>
      </c>
      <c r="D95" s="61" t="s">
        <v>6</v>
      </c>
      <c r="E95" s="44">
        <v>135000</v>
      </c>
      <c r="F95" s="44">
        <v>165000</v>
      </c>
      <c r="G95" s="44">
        <v>182000</v>
      </c>
      <c r="H95" s="44">
        <v>210000</v>
      </c>
      <c r="I95" s="44">
        <v>250000</v>
      </c>
      <c r="J95" s="44">
        <v>280000</v>
      </c>
      <c r="K95" s="40">
        <v>320000</v>
      </c>
      <c r="Q95" s="19"/>
      <c r="S95" s="63" t="s">
        <v>32</v>
      </c>
      <c r="T95" s="61" t="s">
        <v>6</v>
      </c>
      <c r="U95" s="44">
        <f>+E95*'71'!B$27</f>
        <v>215189.99999999997</v>
      </c>
      <c r="V95" s="44">
        <f>+F95*'71'!C$27</f>
        <v>230010.00000000003</v>
      </c>
      <c r="W95" s="44">
        <f>+G95*'71'!D$27</f>
        <v>238056</v>
      </c>
      <c r="X95" s="44">
        <f>+H95*'71'!E$27</f>
        <v>262710</v>
      </c>
      <c r="Y95" s="44">
        <f>+I95*'71'!F$27</f>
        <v>284750</v>
      </c>
      <c r="Z95" s="44">
        <f>+J95*'71'!G$27</f>
        <v>304080</v>
      </c>
      <c r="AA95" s="40">
        <f>+K95*'71'!H$27</f>
        <v>320000</v>
      </c>
    </row>
    <row r="96" spans="1:27" x14ac:dyDescent="0.25">
      <c r="A96" s="19"/>
      <c r="B96" s="63"/>
      <c r="C96" s="63"/>
      <c r="D96" s="61" t="s">
        <v>41</v>
      </c>
      <c r="E96" s="44">
        <v>0</v>
      </c>
      <c r="F96" s="44">
        <v>0</v>
      </c>
      <c r="G96" s="44">
        <v>0</v>
      </c>
      <c r="H96" s="44">
        <v>0</v>
      </c>
      <c r="I96" s="44">
        <v>1249.9999999999989</v>
      </c>
      <c r="J96" s="44">
        <v>5830.0000000000045</v>
      </c>
      <c r="K96" s="40">
        <v>124.9999999999999</v>
      </c>
      <c r="Q96" s="19"/>
      <c r="R96" s="63"/>
      <c r="S96" s="63"/>
      <c r="T96" s="61" t="s">
        <v>41</v>
      </c>
      <c r="U96" s="44">
        <f>+E96*'71'!B$27</f>
        <v>0</v>
      </c>
      <c r="V96" s="44">
        <f>+F96*'71'!C$27</f>
        <v>0</v>
      </c>
      <c r="W96" s="44">
        <f>+G96*'71'!D$27</f>
        <v>0</v>
      </c>
      <c r="X96" s="44">
        <f>+H96*'71'!E$27</f>
        <v>0</v>
      </c>
      <c r="Y96" s="44">
        <f>+I96*'71'!F$27</f>
        <v>1423.7499999999986</v>
      </c>
      <c r="Z96" s="44">
        <f>+J96*'71'!G$27</f>
        <v>6331.3800000000056</v>
      </c>
      <c r="AA96" s="40">
        <f>+K96*'71'!H$27</f>
        <v>124.9999999999999</v>
      </c>
    </row>
    <row r="97" spans="1:27" x14ac:dyDescent="0.25">
      <c r="A97" s="19"/>
      <c r="B97" s="63"/>
      <c r="C97" s="63" t="s">
        <v>33</v>
      </c>
      <c r="D97" s="61" t="s">
        <v>6</v>
      </c>
      <c r="E97" s="84" t="s">
        <v>34</v>
      </c>
      <c r="F97" s="84" t="s">
        <v>34</v>
      </c>
      <c r="G97" s="84" t="s">
        <v>34</v>
      </c>
      <c r="H97" s="84" t="s">
        <v>34</v>
      </c>
      <c r="I97" s="84" t="s">
        <v>34</v>
      </c>
      <c r="J97" s="44">
        <v>270000</v>
      </c>
      <c r="K97" s="40">
        <v>320000</v>
      </c>
      <c r="Q97" s="19"/>
      <c r="R97" s="63"/>
      <c r="S97" s="63" t="s">
        <v>33</v>
      </c>
      <c r="T97" s="61" t="s">
        <v>6</v>
      </c>
      <c r="U97" s="84" t="s">
        <v>34</v>
      </c>
      <c r="V97" s="84" t="s">
        <v>34</v>
      </c>
      <c r="W97" s="84" t="s">
        <v>34</v>
      </c>
      <c r="X97" s="84" t="s">
        <v>34</v>
      </c>
      <c r="Y97" s="84" t="s">
        <v>34</v>
      </c>
      <c r="Z97" s="44">
        <f>+J97*'71'!G$27</f>
        <v>293220</v>
      </c>
      <c r="AA97" s="40">
        <f>+K97*'71'!H$27</f>
        <v>320000</v>
      </c>
    </row>
    <row r="98" spans="1:27" x14ac:dyDescent="0.25">
      <c r="A98" s="19"/>
      <c r="B98" s="63"/>
      <c r="C98" s="64"/>
      <c r="D98" s="61" t="s">
        <v>41</v>
      </c>
      <c r="E98" s="85"/>
      <c r="F98" s="85"/>
      <c r="G98" s="85"/>
      <c r="H98" s="85"/>
      <c r="I98" s="85"/>
      <c r="J98" s="44">
        <v>1499.9999999999959</v>
      </c>
      <c r="K98" s="40">
        <v>4999.9999999999973</v>
      </c>
      <c r="Q98" s="19"/>
      <c r="R98" s="63"/>
      <c r="S98" s="64"/>
      <c r="T98" s="61" t="s">
        <v>41</v>
      </c>
      <c r="U98" s="85"/>
      <c r="V98" s="85"/>
      <c r="W98" s="85"/>
      <c r="X98" s="85"/>
      <c r="Y98" s="85"/>
      <c r="Z98" s="44">
        <f>+J98*'71'!G$27</f>
        <v>1628.9999999999957</v>
      </c>
      <c r="AA98" s="40">
        <f>+K98*'71'!H$27</f>
        <v>4999.9999999999973</v>
      </c>
    </row>
    <row r="99" spans="1:27" x14ac:dyDescent="0.25">
      <c r="A99" s="19"/>
      <c r="C99" s="63" t="s">
        <v>35</v>
      </c>
      <c r="D99" s="61" t="s">
        <v>6</v>
      </c>
      <c r="E99" s="44">
        <v>135000</v>
      </c>
      <c r="F99" s="44">
        <v>170000</v>
      </c>
      <c r="G99" s="44">
        <v>190000</v>
      </c>
      <c r="H99" s="44">
        <v>225000</v>
      </c>
      <c r="I99" s="44">
        <v>260787</v>
      </c>
      <c r="J99" s="44">
        <v>300000</v>
      </c>
      <c r="K99" s="40">
        <v>350000</v>
      </c>
      <c r="Q99" s="19"/>
      <c r="S99" s="63" t="s">
        <v>35</v>
      </c>
      <c r="T99" s="61" t="s">
        <v>6</v>
      </c>
      <c r="U99" s="44">
        <f>+E99*'71'!B$27</f>
        <v>215189.99999999997</v>
      </c>
      <c r="V99" s="44">
        <f>+F99*'71'!C$27</f>
        <v>236980.00000000003</v>
      </c>
      <c r="W99" s="44">
        <f>+G99*'71'!D$27</f>
        <v>248520</v>
      </c>
      <c r="X99" s="44">
        <f>+H99*'71'!E$27</f>
        <v>281475</v>
      </c>
      <c r="Y99" s="44">
        <f>+I99*'71'!F$27</f>
        <v>297036.39299999998</v>
      </c>
      <c r="Z99" s="44">
        <f>+J99*'71'!G$27</f>
        <v>325800</v>
      </c>
      <c r="AA99" s="40">
        <f>+K99*'71'!H$27</f>
        <v>350000</v>
      </c>
    </row>
    <row r="100" spans="1:27" x14ac:dyDescent="0.25">
      <c r="A100" s="19"/>
      <c r="B100" s="63"/>
      <c r="C100" s="64"/>
      <c r="D100" s="61" t="s">
        <v>41</v>
      </c>
      <c r="E100" s="44">
        <v>1250.0000000000016</v>
      </c>
      <c r="F100" s="44">
        <v>3249.9999999999986</v>
      </c>
      <c r="G100" s="44">
        <v>4499.9999999999973</v>
      </c>
      <c r="H100" s="44">
        <v>4999.9999999999936</v>
      </c>
      <c r="I100" s="44">
        <v>7500.0000000000055</v>
      </c>
      <c r="J100" s="44"/>
      <c r="K100" s="40">
        <v>5000.0000000000064</v>
      </c>
      <c r="Q100" s="19"/>
      <c r="R100" s="63"/>
      <c r="S100" s="64"/>
      <c r="T100" s="61" t="s">
        <v>41</v>
      </c>
      <c r="U100" s="44">
        <f>+E100*'71'!B$27</f>
        <v>1992.5000000000023</v>
      </c>
      <c r="V100" s="44">
        <f>+F100*'71'!C$27</f>
        <v>4530.4999999999982</v>
      </c>
      <c r="W100" s="44">
        <f>+G100*'71'!D$27</f>
        <v>5885.9999999999964</v>
      </c>
      <c r="X100" s="44">
        <f>+H100*'71'!E$27</f>
        <v>6254.9999999999918</v>
      </c>
      <c r="Y100" s="44">
        <f>+I100*'71'!F$27</f>
        <v>8542.5000000000055</v>
      </c>
      <c r="Z100" s="44">
        <f>+J100*'71'!G$27</f>
        <v>0</v>
      </c>
      <c r="AA100" s="40">
        <f>+K100*'71'!H$27</f>
        <v>5000.0000000000064</v>
      </c>
    </row>
    <row r="101" spans="1:27" x14ac:dyDescent="0.25">
      <c r="A101" s="19"/>
      <c r="B101" s="63"/>
      <c r="C101" s="63" t="s">
        <v>36</v>
      </c>
      <c r="D101" s="61" t="s">
        <v>6</v>
      </c>
      <c r="E101" s="44">
        <v>130000</v>
      </c>
      <c r="F101" s="44">
        <v>160000</v>
      </c>
      <c r="G101" s="44">
        <v>180000</v>
      </c>
      <c r="H101" s="44">
        <v>210000</v>
      </c>
      <c r="I101" s="44">
        <v>250000</v>
      </c>
      <c r="J101" s="44">
        <v>280000</v>
      </c>
      <c r="K101" s="40">
        <v>320000</v>
      </c>
      <c r="Q101" s="19"/>
      <c r="R101" s="63"/>
      <c r="S101" s="63" t="s">
        <v>36</v>
      </c>
      <c r="T101" s="61" t="s">
        <v>6</v>
      </c>
      <c r="U101" s="44">
        <f>+E101*'71'!B$27</f>
        <v>207219.99999999997</v>
      </c>
      <c r="V101" s="44">
        <f>+F101*'71'!C$27</f>
        <v>223040.00000000003</v>
      </c>
      <c r="W101" s="44">
        <f>+G101*'71'!D$27</f>
        <v>235440</v>
      </c>
      <c r="X101" s="44">
        <f>+H101*'71'!E$27</f>
        <v>262710</v>
      </c>
      <c r="Y101" s="44">
        <f>+I101*'71'!F$27</f>
        <v>284750</v>
      </c>
      <c r="Z101" s="44">
        <f>+J101*'71'!G$27</f>
        <v>304080</v>
      </c>
      <c r="AA101" s="40">
        <f>+K101*'71'!H$27</f>
        <v>320000</v>
      </c>
    </row>
    <row r="102" spans="1:27" x14ac:dyDescent="0.25">
      <c r="A102" s="19"/>
      <c r="B102" s="63"/>
      <c r="C102" s="64"/>
      <c r="D102" s="61" t="s">
        <v>41</v>
      </c>
      <c r="E102" s="44">
        <v>2500.0000000000018</v>
      </c>
      <c r="F102" s="44">
        <v>1250.0000000000007</v>
      </c>
      <c r="G102" s="44">
        <v>500.00000000000051</v>
      </c>
      <c r="H102" s="44">
        <v>0</v>
      </c>
      <c r="I102" s="44">
        <v>2250.0000000000064</v>
      </c>
      <c r="J102" s="44">
        <v>4705.7499999999827</v>
      </c>
      <c r="K102" s="40">
        <v>3499.9999999999991</v>
      </c>
      <c r="Q102" s="19"/>
      <c r="R102" s="63"/>
      <c r="S102" s="64"/>
      <c r="T102" s="61" t="s">
        <v>41</v>
      </c>
      <c r="U102" s="44">
        <f>+E102*'71'!B$27</f>
        <v>3985.0000000000027</v>
      </c>
      <c r="V102" s="44">
        <f>+F102*'71'!C$27</f>
        <v>1742.5000000000011</v>
      </c>
      <c r="W102" s="44">
        <f>+G102*'71'!D$27</f>
        <v>654.00000000000068</v>
      </c>
      <c r="X102" s="44">
        <f>+H102*'71'!E$27</f>
        <v>0</v>
      </c>
      <c r="Y102" s="44">
        <f>+I102*'71'!F$27</f>
        <v>2562.7500000000073</v>
      </c>
      <c r="Z102" s="44">
        <f>+J102*'71'!G$27</f>
        <v>5110.4444999999814</v>
      </c>
      <c r="AA102" s="40">
        <f>+K102*'71'!H$27</f>
        <v>3499.9999999999991</v>
      </c>
    </row>
    <row r="103" spans="1:27" x14ac:dyDescent="0.25">
      <c r="A103" s="19"/>
      <c r="C103" s="63" t="s">
        <v>37</v>
      </c>
      <c r="D103" s="61" t="s">
        <v>6</v>
      </c>
      <c r="E103" s="44">
        <v>135000</v>
      </c>
      <c r="F103" s="44">
        <v>165000</v>
      </c>
      <c r="G103" s="44">
        <v>185000</v>
      </c>
      <c r="H103" s="44">
        <v>210000</v>
      </c>
      <c r="I103" s="44">
        <v>250000</v>
      </c>
      <c r="J103" s="44">
        <v>300000</v>
      </c>
      <c r="K103" s="40">
        <v>325000</v>
      </c>
      <c r="Q103" s="19"/>
      <c r="S103" s="63" t="s">
        <v>37</v>
      </c>
      <c r="T103" s="61" t="s">
        <v>6</v>
      </c>
      <c r="U103" s="44">
        <f>+E103*'71'!B$27</f>
        <v>215189.99999999997</v>
      </c>
      <c r="V103" s="44">
        <f>+F103*'71'!C$27</f>
        <v>230010.00000000003</v>
      </c>
      <c r="W103" s="44">
        <f>+G103*'71'!D$27</f>
        <v>241980</v>
      </c>
      <c r="X103" s="44">
        <f>+H103*'71'!E$27</f>
        <v>262710</v>
      </c>
      <c r="Y103" s="44">
        <f>+I103*'71'!F$27</f>
        <v>284750</v>
      </c>
      <c r="Z103" s="44">
        <f>+J103*'71'!G$27</f>
        <v>325800</v>
      </c>
      <c r="AA103" s="40">
        <f>+K103*'71'!H$27</f>
        <v>325000</v>
      </c>
    </row>
    <row r="104" spans="1:27" x14ac:dyDescent="0.25">
      <c r="A104" s="19"/>
      <c r="B104" s="63"/>
      <c r="C104" s="63"/>
      <c r="D104" s="61" t="s">
        <v>41</v>
      </c>
      <c r="E104" s="44">
        <v>2499.9999999999968</v>
      </c>
      <c r="F104" s="44">
        <v>12500.000000000011</v>
      </c>
      <c r="G104" s="44">
        <v>4499.9999999999991</v>
      </c>
      <c r="H104" s="44">
        <v>0</v>
      </c>
      <c r="I104" s="44">
        <v>5000.0000000000036</v>
      </c>
      <c r="J104" s="44">
        <v>2500.0000000000073</v>
      </c>
      <c r="K104" s="40">
        <v>5249.9999999999955</v>
      </c>
      <c r="Q104" s="19"/>
      <c r="R104" s="63"/>
      <c r="S104" s="63"/>
      <c r="T104" s="61" t="s">
        <v>41</v>
      </c>
      <c r="U104" s="44">
        <f>+E104*'71'!B$27</f>
        <v>3984.9999999999945</v>
      </c>
      <c r="V104" s="44">
        <f>+F104*'71'!C$27</f>
        <v>17425.000000000018</v>
      </c>
      <c r="W104" s="44">
        <f>+G104*'71'!D$27</f>
        <v>5885.9999999999991</v>
      </c>
      <c r="X104" s="44">
        <f>+H104*'71'!E$27</f>
        <v>0</v>
      </c>
      <c r="Y104" s="44">
        <f>+I104*'71'!F$27</f>
        <v>5695.0000000000045</v>
      </c>
      <c r="Z104" s="44">
        <f>+J104*'71'!G$27</f>
        <v>2715.0000000000082</v>
      </c>
      <c r="AA104" s="40">
        <f>+K104*'71'!H$27</f>
        <v>5249.9999999999955</v>
      </c>
    </row>
    <row r="105" spans="1:27" x14ac:dyDescent="0.25">
      <c r="A105" s="19"/>
      <c r="B105" s="63"/>
      <c r="C105" s="63" t="s">
        <v>38</v>
      </c>
      <c r="D105" s="61" t="s">
        <v>6</v>
      </c>
      <c r="E105" s="44">
        <v>140000</v>
      </c>
      <c r="F105" s="44">
        <v>165000</v>
      </c>
      <c r="G105" s="44">
        <v>182000</v>
      </c>
      <c r="H105" s="44">
        <v>220000</v>
      </c>
      <c r="I105" s="44">
        <v>250000</v>
      </c>
      <c r="J105" s="44">
        <v>300000</v>
      </c>
      <c r="K105" s="40">
        <v>350000</v>
      </c>
      <c r="Q105" s="19"/>
      <c r="R105" s="63"/>
      <c r="S105" s="63" t="s">
        <v>38</v>
      </c>
      <c r="T105" s="61" t="s">
        <v>6</v>
      </c>
      <c r="U105" s="44">
        <f>+E105*'71'!B$27</f>
        <v>223159.99999999997</v>
      </c>
      <c r="V105" s="44">
        <f>+F105*'71'!C$27</f>
        <v>230010.00000000003</v>
      </c>
      <c r="W105" s="44">
        <f>+G105*'71'!D$27</f>
        <v>238056</v>
      </c>
      <c r="X105" s="44">
        <f>+H105*'71'!E$27</f>
        <v>275220</v>
      </c>
      <c r="Y105" s="44">
        <f>+I105*'71'!F$27</f>
        <v>284750</v>
      </c>
      <c r="Z105" s="44">
        <f>+J105*'71'!G$27</f>
        <v>325800</v>
      </c>
      <c r="AA105" s="40">
        <f>+K105*'71'!H$27</f>
        <v>350000</v>
      </c>
    </row>
    <row r="106" spans="1:27" x14ac:dyDescent="0.25">
      <c r="A106" s="19"/>
      <c r="B106" s="63"/>
      <c r="C106" s="64"/>
      <c r="D106" s="61" t="s">
        <v>41</v>
      </c>
      <c r="E106" s="44">
        <v>3750.0000000000018</v>
      </c>
      <c r="F106" s="44">
        <v>1250.0000000000027</v>
      </c>
      <c r="G106" s="44">
        <v>750.00000000000023</v>
      </c>
      <c r="H106" s="44">
        <v>8749.9999999999873</v>
      </c>
      <c r="I106" s="44">
        <v>2499.9999999999968</v>
      </c>
      <c r="J106" s="44"/>
      <c r="K106" s="40">
        <v>6328.5000000000055</v>
      </c>
      <c r="Q106" s="19"/>
      <c r="R106" s="63"/>
      <c r="S106" s="64"/>
      <c r="T106" s="61" t="s">
        <v>41</v>
      </c>
      <c r="U106" s="44">
        <f>+E106*'71'!B$27</f>
        <v>5977.5000000000027</v>
      </c>
      <c r="V106" s="44">
        <f>+F106*'71'!C$27</f>
        <v>1742.5000000000039</v>
      </c>
      <c r="W106" s="44">
        <f>+G106*'71'!D$27</f>
        <v>981.00000000000034</v>
      </c>
      <c r="X106" s="44">
        <f>+H106*'71'!E$27</f>
        <v>10946.249999999984</v>
      </c>
      <c r="Y106" s="44">
        <f>+I106*'71'!F$27</f>
        <v>2847.4999999999964</v>
      </c>
      <c r="Z106" s="44">
        <f>+J106*'71'!G$27</f>
        <v>0</v>
      </c>
      <c r="AA106" s="40">
        <f>+K106*'71'!H$27</f>
        <v>6328.5000000000055</v>
      </c>
    </row>
    <row r="107" spans="1:27" x14ac:dyDescent="0.25">
      <c r="A107" s="19"/>
      <c r="C107" s="63" t="s">
        <v>39</v>
      </c>
      <c r="D107" s="61" t="s">
        <v>6</v>
      </c>
      <c r="E107" s="44">
        <v>180000</v>
      </c>
      <c r="F107" s="44">
        <v>200000</v>
      </c>
      <c r="G107" s="44">
        <v>230000</v>
      </c>
      <c r="H107" s="44">
        <v>280000</v>
      </c>
      <c r="I107" s="44">
        <v>340000</v>
      </c>
      <c r="J107" s="44">
        <v>400000</v>
      </c>
      <c r="K107" s="40">
        <v>400000</v>
      </c>
      <c r="Q107" s="19"/>
      <c r="S107" s="63" t="s">
        <v>39</v>
      </c>
      <c r="T107" s="61" t="s">
        <v>6</v>
      </c>
      <c r="U107" s="44">
        <f>+E107*'71'!B$27</f>
        <v>286920</v>
      </c>
      <c r="V107" s="44">
        <f>+F107*'71'!C$27</f>
        <v>278800</v>
      </c>
      <c r="W107" s="44">
        <f>+G107*'71'!D$27</f>
        <v>300840</v>
      </c>
      <c r="X107" s="44">
        <f>+H107*'71'!E$27</f>
        <v>350279.99999999994</v>
      </c>
      <c r="Y107" s="44">
        <f>+I107*'71'!F$27</f>
        <v>387260</v>
      </c>
      <c r="Z107" s="44">
        <f>+J107*'71'!G$27</f>
        <v>434400.00000000006</v>
      </c>
      <c r="AA107" s="40">
        <f>+K107*'71'!H$27</f>
        <v>400000</v>
      </c>
    </row>
    <row r="108" spans="1:27" x14ac:dyDescent="0.25">
      <c r="A108" s="10"/>
      <c r="B108" s="63"/>
      <c r="C108" s="64"/>
      <c r="D108" s="61" t="s">
        <v>41</v>
      </c>
      <c r="E108" s="44">
        <v>8750.0000000000018</v>
      </c>
      <c r="F108" s="44">
        <v>12500.000000000002</v>
      </c>
      <c r="G108" s="44">
        <v>12500.000000000002</v>
      </c>
      <c r="H108" s="44">
        <v>12500.000000000005</v>
      </c>
      <c r="I108" s="44">
        <v>16935.500000000011</v>
      </c>
      <c r="J108" s="44">
        <v>12499.999999999985</v>
      </c>
      <c r="K108" s="40">
        <v>13999.999999999969</v>
      </c>
      <c r="Q108" s="10"/>
      <c r="R108" s="63"/>
      <c r="S108" s="64"/>
      <c r="T108" s="61" t="s">
        <v>41</v>
      </c>
      <c r="U108" s="44">
        <f>+E108*'71'!B$27</f>
        <v>13947.500000000002</v>
      </c>
      <c r="V108" s="44">
        <f>+F108*'71'!C$27</f>
        <v>17425.000000000004</v>
      </c>
      <c r="W108" s="44">
        <f>+G108*'71'!D$27</f>
        <v>16350.000000000004</v>
      </c>
      <c r="X108" s="44">
        <f>+H108*'71'!E$27</f>
        <v>15637.500000000005</v>
      </c>
      <c r="Y108" s="44">
        <f>+I108*'71'!F$27</f>
        <v>19289.534500000012</v>
      </c>
      <c r="Z108" s="44">
        <f>+J108*'71'!G$27</f>
        <v>13574.999999999985</v>
      </c>
      <c r="AA108" s="40">
        <f>+K108*'71'!H$27</f>
        <v>13999.999999999969</v>
      </c>
    </row>
    <row r="109" spans="1:27" x14ac:dyDescent="0.25">
      <c r="A109" s="30"/>
      <c r="B109" s="63"/>
      <c r="C109" s="63" t="s">
        <v>40</v>
      </c>
      <c r="D109" s="7" t="s">
        <v>6</v>
      </c>
      <c r="E109" s="44">
        <v>200000</v>
      </c>
      <c r="F109" s="44">
        <v>250000</v>
      </c>
      <c r="G109" s="44">
        <v>250000</v>
      </c>
      <c r="H109" s="44">
        <v>300000</v>
      </c>
      <c r="I109" s="44">
        <v>360000</v>
      </c>
      <c r="J109" s="44">
        <v>436919</v>
      </c>
      <c r="K109" s="40">
        <v>459406</v>
      </c>
      <c r="Q109" s="30"/>
      <c r="R109" s="63"/>
      <c r="S109" s="63" t="s">
        <v>40</v>
      </c>
      <c r="T109" s="7" t="s">
        <v>6</v>
      </c>
      <c r="U109" s="44">
        <f>+E109*'71'!B$27</f>
        <v>318800</v>
      </c>
      <c r="V109" s="44">
        <f>+F109*'71'!C$27</f>
        <v>348500.00000000006</v>
      </c>
      <c r="W109" s="44">
        <f>+G109*'71'!D$27</f>
        <v>327000</v>
      </c>
      <c r="X109" s="44">
        <f>+H109*'71'!E$27</f>
        <v>375299.99999999994</v>
      </c>
      <c r="Y109" s="44">
        <f>+I109*'71'!F$27</f>
        <v>410040</v>
      </c>
      <c r="Z109" s="44">
        <f>+J109*'71'!G$27</f>
        <v>474494.03400000004</v>
      </c>
      <c r="AA109" s="40">
        <f>+K109*'71'!H$27</f>
        <v>459406</v>
      </c>
    </row>
    <row r="110" spans="1:27" x14ac:dyDescent="0.25">
      <c r="A110" s="30"/>
      <c r="B110" s="63"/>
      <c r="C110" s="64"/>
      <c r="D110" s="7" t="s">
        <v>41</v>
      </c>
      <c r="E110" s="44">
        <v>11875</v>
      </c>
      <c r="F110" s="44">
        <v>13749.999999999996</v>
      </c>
      <c r="G110" s="44">
        <v>10869.500000000018</v>
      </c>
      <c r="H110" s="44">
        <v>12499.999999999993</v>
      </c>
      <c r="I110" s="44">
        <v>12499.99999999998</v>
      </c>
      <c r="J110" s="44">
        <v>17910.000000000007</v>
      </c>
      <c r="K110" s="40">
        <v>20000.000000000022</v>
      </c>
      <c r="Q110" s="30"/>
      <c r="R110" s="63"/>
      <c r="S110" s="64"/>
      <c r="T110" s="7" t="s">
        <v>41</v>
      </c>
      <c r="U110" s="44">
        <f>+E110*'71'!B$27</f>
        <v>18928.75</v>
      </c>
      <c r="V110" s="44">
        <f>+F110*'71'!C$27</f>
        <v>19167.499999999996</v>
      </c>
      <c r="W110" s="44">
        <f>+G110*'71'!D$27</f>
        <v>14217.306000000024</v>
      </c>
      <c r="X110" s="44">
        <f>+H110*'71'!E$27</f>
        <v>15637.499999999989</v>
      </c>
      <c r="Y110" s="44">
        <f>+I110*'71'!F$27</f>
        <v>14237.499999999978</v>
      </c>
      <c r="Z110" s="44">
        <f>+J110*'71'!G$27</f>
        <v>19450.260000000009</v>
      </c>
      <c r="AA110" s="40">
        <f>+K110*'71'!H$27</f>
        <v>20000.000000000022</v>
      </c>
    </row>
    <row r="111" spans="1:27" x14ac:dyDescent="0.25">
      <c r="A111" s="30"/>
      <c r="C111" s="18" t="s">
        <v>20</v>
      </c>
      <c r="D111" s="7" t="s">
        <v>6</v>
      </c>
      <c r="E111" s="44">
        <f>+'72'!D13</f>
        <v>150000</v>
      </c>
      <c r="F111" s="44">
        <f>+'72'!E13</f>
        <v>200000</v>
      </c>
      <c r="G111" s="44">
        <f>+'72'!F13</f>
        <v>200000</v>
      </c>
      <c r="H111" s="44">
        <f>+'72'!G13</f>
        <v>260000</v>
      </c>
      <c r="I111" s="44">
        <f>+'72'!H13</f>
        <v>300000</v>
      </c>
      <c r="J111" s="44">
        <f>+'72'!I13</f>
        <v>350000</v>
      </c>
      <c r="K111" s="40">
        <f>+'72'!J13</f>
        <v>400000</v>
      </c>
      <c r="Q111" s="30"/>
      <c r="S111" s="18" t="s">
        <v>20</v>
      </c>
      <c r="T111" s="7" t="s">
        <v>6</v>
      </c>
      <c r="U111" s="44">
        <f>+E111*'71'!B$27</f>
        <v>239099.99999999997</v>
      </c>
      <c r="V111" s="44">
        <f>+F111*'71'!C$27</f>
        <v>278800</v>
      </c>
      <c r="W111" s="44">
        <f>+G111*'71'!D$27</f>
        <v>261600</v>
      </c>
      <c r="X111" s="44">
        <f>+H111*'71'!E$27</f>
        <v>325260</v>
      </c>
      <c r="Y111" s="44">
        <f>+I111*'71'!F$27</f>
        <v>341700</v>
      </c>
      <c r="Z111" s="44">
        <f>+J111*'71'!G$27</f>
        <v>380100</v>
      </c>
      <c r="AA111" s="40">
        <f>+K111*'71'!H$27</f>
        <v>400000</v>
      </c>
    </row>
    <row r="112" spans="1:27" x14ac:dyDescent="0.25">
      <c r="A112" s="30"/>
      <c r="C112" s="18"/>
      <c r="D112" s="7" t="s">
        <v>41</v>
      </c>
      <c r="E112" s="44">
        <f>+'72'!D14</f>
        <v>2499.9999999999777</v>
      </c>
      <c r="F112" s="44">
        <f>+'72'!E14</f>
        <v>0</v>
      </c>
      <c r="G112" s="44">
        <f>+'72'!F14</f>
        <v>0</v>
      </c>
      <c r="H112" s="44">
        <f>+'72'!G14</f>
        <v>4999.9999999999964</v>
      </c>
      <c r="I112" s="44">
        <f>+'72'!H14</f>
        <v>0</v>
      </c>
      <c r="J112" s="44">
        <f>+'72'!I14</f>
        <v>2952.5000000000027</v>
      </c>
      <c r="K112" s="40">
        <f>+'72'!J14</f>
        <v>5000.0000000000191</v>
      </c>
      <c r="Q112" s="30"/>
      <c r="S112" s="18"/>
      <c r="T112" s="7" t="s">
        <v>41</v>
      </c>
      <c r="U112" s="44">
        <f>+E112*'71'!B$27</f>
        <v>3984.9999999999641</v>
      </c>
      <c r="V112" s="44">
        <f>+F112*'71'!C$27</f>
        <v>0</v>
      </c>
      <c r="W112" s="44">
        <f>+G112*'71'!D$27</f>
        <v>0</v>
      </c>
      <c r="X112" s="44">
        <f>+H112*'71'!E$27</f>
        <v>6254.9999999999945</v>
      </c>
      <c r="Y112" s="44">
        <f>+I112*'71'!F$27</f>
        <v>0</v>
      </c>
      <c r="Z112" s="44">
        <f>+J112*'71'!G$27</f>
        <v>3206.4150000000031</v>
      </c>
      <c r="AA112" s="40">
        <f>+K112*'71'!H$27</f>
        <v>5000.0000000000191</v>
      </c>
    </row>
    <row r="113" spans="1:27" x14ac:dyDescent="0.25">
      <c r="A113" s="11"/>
      <c r="B113" s="25"/>
      <c r="C113" s="67"/>
      <c r="D113" s="12"/>
      <c r="E113" s="68"/>
      <c r="F113" s="68"/>
      <c r="G113" s="68"/>
      <c r="H113" s="68"/>
      <c r="I113" s="68"/>
      <c r="J113" s="68"/>
      <c r="K113" s="69"/>
      <c r="Q113" s="11"/>
      <c r="R113" s="25"/>
      <c r="S113" s="67"/>
      <c r="T113" s="12"/>
      <c r="U113" s="68"/>
      <c r="V113" s="68"/>
      <c r="W113" s="68"/>
      <c r="X113" s="68"/>
      <c r="Y113" s="68"/>
      <c r="Z113" s="68"/>
      <c r="AA113" s="69"/>
    </row>
    <row r="114" spans="1:27" x14ac:dyDescent="0.25">
      <c r="A114" s="174" t="s">
        <v>8</v>
      </c>
      <c r="B114" s="174"/>
      <c r="C114" s="174"/>
      <c r="D114" s="174"/>
      <c r="E114" s="174"/>
      <c r="F114" s="174"/>
      <c r="G114" s="174"/>
      <c r="H114" s="174"/>
      <c r="I114" s="174"/>
      <c r="J114" s="174"/>
      <c r="Q114" s="174" t="s">
        <v>8</v>
      </c>
      <c r="R114" s="174"/>
      <c r="S114" s="174"/>
      <c r="T114" s="174"/>
      <c r="U114" s="174"/>
      <c r="V114" s="174"/>
      <c r="W114" s="174"/>
      <c r="X114" s="174"/>
      <c r="Y114" s="174"/>
      <c r="Z114" s="174"/>
    </row>
    <row r="115" spans="1:27" ht="54.75" customHeight="1" x14ac:dyDescent="0.25">
      <c r="A115" s="172" t="s">
        <v>15</v>
      </c>
      <c r="B115" s="172"/>
      <c r="C115" s="172"/>
      <c r="D115" s="172"/>
      <c r="E115" s="172"/>
      <c r="F115" s="172"/>
      <c r="G115" s="172"/>
      <c r="H115" s="172"/>
      <c r="I115" s="172"/>
      <c r="J115" s="172"/>
      <c r="K115" s="172"/>
      <c r="Q115" s="172" t="s">
        <v>15</v>
      </c>
      <c r="R115" s="172"/>
      <c r="S115" s="172"/>
      <c r="T115" s="172"/>
      <c r="U115" s="172"/>
      <c r="V115" s="172"/>
      <c r="W115" s="172"/>
      <c r="X115" s="172"/>
      <c r="Y115" s="172"/>
      <c r="Z115" s="172"/>
      <c r="AA115" s="172"/>
    </row>
    <row r="116" spans="1:27" ht="54.75" customHeight="1" x14ac:dyDescent="0.25">
      <c r="A116" s="172" t="s">
        <v>16</v>
      </c>
      <c r="B116" s="172"/>
      <c r="C116" s="172"/>
      <c r="D116" s="172"/>
      <c r="E116" s="172"/>
      <c r="F116" s="172"/>
      <c r="G116" s="172"/>
      <c r="H116" s="172"/>
      <c r="I116" s="172"/>
      <c r="J116" s="172"/>
      <c r="K116" s="172"/>
      <c r="Q116" s="172" t="s">
        <v>16</v>
      </c>
      <c r="R116" s="172"/>
      <c r="S116" s="172"/>
      <c r="T116" s="172"/>
      <c r="U116" s="172"/>
      <c r="V116" s="172"/>
      <c r="W116" s="172"/>
      <c r="X116" s="172"/>
      <c r="Y116" s="172"/>
      <c r="Z116" s="172"/>
      <c r="AA116" s="172"/>
    </row>
    <row r="117" spans="1:27" x14ac:dyDescent="0.25">
      <c r="A117" s="172" t="s">
        <v>257</v>
      </c>
      <c r="B117" s="172"/>
      <c r="C117" s="172"/>
      <c r="D117" s="172"/>
      <c r="E117" s="172"/>
      <c r="F117" s="172"/>
      <c r="G117" s="172"/>
      <c r="H117" s="172"/>
      <c r="I117" s="172"/>
      <c r="J117" s="172"/>
      <c r="K117" s="172"/>
      <c r="Q117" s="172" t="s">
        <v>257</v>
      </c>
      <c r="R117" s="172"/>
      <c r="S117" s="172"/>
      <c r="T117" s="172"/>
      <c r="U117" s="172"/>
      <c r="V117" s="172"/>
      <c r="W117" s="172"/>
      <c r="X117" s="172"/>
      <c r="Y117" s="172"/>
      <c r="Z117" s="172"/>
      <c r="AA117" s="172"/>
    </row>
    <row r="118" spans="1:27" x14ac:dyDescent="0.25">
      <c r="A118" s="172" t="s">
        <v>11</v>
      </c>
      <c r="B118" s="172"/>
      <c r="C118" s="172"/>
      <c r="D118" s="172"/>
      <c r="E118" s="172"/>
      <c r="F118" s="172"/>
      <c r="G118" s="172"/>
      <c r="H118" s="172"/>
      <c r="I118" s="172"/>
      <c r="J118" s="172"/>
      <c r="K118" s="172"/>
      <c r="Q118" s="172" t="s">
        <v>11</v>
      </c>
      <c r="R118" s="172"/>
      <c r="S118" s="172"/>
      <c r="T118" s="172"/>
      <c r="U118" s="172"/>
      <c r="V118" s="172"/>
      <c r="W118" s="172"/>
      <c r="X118" s="172"/>
      <c r="Y118" s="172"/>
      <c r="Z118" s="172"/>
      <c r="AA118" s="172"/>
    </row>
  </sheetData>
  <mergeCells count="14">
    <mergeCell ref="A118:K118"/>
    <mergeCell ref="A3:K3"/>
    <mergeCell ref="A4:K4"/>
    <mergeCell ref="A114:J114"/>
    <mergeCell ref="A115:K115"/>
    <mergeCell ref="A116:K116"/>
    <mergeCell ref="A117:K117"/>
    <mergeCell ref="Q117:AA117"/>
    <mergeCell ref="Q118:AA118"/>
    <mergeCell ref="Q3:AA3"/>
    <mergeCell ref="Q4:AA4"/>
    <mergeCell ref="Q114:Z114"/>
    <mergeCell ref="Q115:AA115"/>
    <mergeCell ref="Q116:AA116"/>
  </mergeCells>
  <hyperlinks>
    <hyperlink ref="A1" location="Indice!A1" display="Indice" xr:uid="{3CCDB742-CDA5-4C68-BBB5-C3323E134CC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56E5F-9460-435C-B70D-226D6A0C4754}">
  <dimension ref="A1:X24"/>
  <sheetViews>
    <sheetView workbookViewId="0"/>
  </sheetViews>
  <sheetFormatPr baseColWidth="10" defaultRowHeight="15" x14ac:dyDescent="0.25"/>
  <cols>
    <col min="1" max="1" width="20.140625" customWidth="1"/>
    <col min="4" max="4" width="14.85546875" customWidth="1"/>
    <col min="14" max="14" width="26.140625" customWidth="1"/>
    <col min="15" max="15" width="11.42578125" customWidth="1"/>
    <col min="16" max="16" width="12.28515625" customWidth="1"/>
    <col min="17" max="17" width="14.5703125" customWidth="1"/>
  </cols>
  <sheetData>
    <row r="1" spans="1:24" x14ac:dyDescent="0.25">
      <c r="A1" s="166" t="s">
        <v>278</v>
      </c>
    </row>
    <row r="3" spans="1:24" x14ac:dyDescent="0.25">
      <c r="A3" s="18" t="s">
        <v>58</v>
      </c>
      <c r="N3" s="18" t="s">
        <v>57</v>
      </c>
    </row>
    <row r="4" spans="1:24" x14ac:dyDescent="0.25">
      <c r="A4" s="17" t="s">
        <v>14</v>
      </c>
      <c r="N4" s="7" t="s">
        <v>17</v>
      </c>
    </row>
    <row r="6" spans="1:24" x14ac:dyDescent="0.25">
      <c r="A6" s="16"/>
      <c r="B6" s="3"/>
      <c r="C6" s="3"/>
      <c r="D6" s="3"/>
      <c r="E6" s="3" t="s">
        <v>0</v>
      </c>
      <c r="F6" s="3" t="s">
        <v>1</v>
      </c>
      <c r="G6" s="3" t="s">
        <v>2</v>
      </c>
      <c r="H6" s="3" t="s">
        <v>3</v>
      </c>
      <c r="I6" s="3" t="s">
        <v>4</v>
      </c>
      <c r="J6" s="3" t="s">
        <v>5</v>
      </c>
      <c r="K6" s="4">
        <v>2020</v>
      </c>
      <c r="N6" s="16"/>
      <c r="O6" s="3"/>
      <c r="P6" s="3"/>
      <c r="Q6" s="3"/>
      <c r="R6" s="3" t="s">
        <v>0</v>
      </c>
      <c r="S6" s="3" t="s">
        <v>1</v>
      </c>
      <c r="T6" s="3" t="s">
        <v>2</v>
      </c>
      <c r="U6" s="3" t="s">
        <v>3</v>
      </c>
      <c r="V6" s="3" t="s">
        <v>4</v>
      </c>
      <c r="W6" s="3" t="s">
        <v>5</v>
      </c>
      <c r="X6" s="4">
        <v>2020</v>
      </c>
    </row>
    <row r="7" spans="1:24" x14ac:dyDescent="0.25">
      <c r="A7" s="8"/>
      <c r="B7" s="6"/>
      <c r="C7" s="6"/>
      <c r="E7" s="5"/>
      <c r="F7" s="5"/>
      <c r="G7" s="5"/>
      <c r="H7" s="5"/>
      <c r="I7" s="5"/>
      <c r="J7" s="5"/>
      <c r="K7" s="9"/>
      <c r="N7" s="8"/>
      <c r="O7" s="6"/>
      <c r="P7" s="6"/>
      <c r="R7" s="5"/>
      <c r="S7" s="5"/>
      <c r="T7" s="5"/>
      <c r="U7" s="5"/>
      <c r="V7" s="5"/>
      <c r="W7" s="5"/>
      <c r="X7" s="9"/>
    </row>
    <row r="8" spans="1:24" x14ac:dyDescent="0.25">
      <c r="A8" s="19" t="s">
        <v>12</v>
      </c>
      <c r="B8" s="26" t="s">
        <v>51</v>
      </c>
      <c r="C8" s="26" t="s">
        <v>19</v>
      </c>
      <c r="D8" s="7" t="s">
        <v>6</v>
      </c>
      <c r="E8" s="27">
        <v>72.94039815064653</v>
      </c>
      <c r="F8" s="27">
        <v>71.078448409385402</v>
      </c>
      <c r="G8" s="27">
        <v>70.194874678298206</v>
      </c>
      <c r="H8" s="27">
        <v>70.874382665427433</v>
      </c>
      <c r="I8" s="27">
        <v>71.261088470562683</v>
      </c>
      <c r="J8" s="27">
        <v>72.125763915060475</v>
      </c>
      <c r="K8" s="28">
        <v>66.191484186041833</v>
      </c>
      <c r="N8" s="173" t="s">
        <v>18</v>
      </c>
      <c r="O8" s="26" t="s">
        <v>51</v>
      </c>
      <c r="P8" s="26" t="s">
        <v>19</v>
      </c>
      <c r="Q8" s="7" t="s">
        <v>6</v>
      </c>
      <c r="R8" s="29">
        <v>3733172</v>
      </c>
      <c r="S8" s="29">
        <v>3763021</v>
      </c>
      <c r="T8" s="29">
        <v>3800201</v>
      </c>
      <c r="U8" s="29">
        <v>3889090</v>
      </c>
      <c r="V8" s="29">
        <v>3989629</v>
      </c>
      <c r="W8" s="29">
        <v>4174011</v>
      </c>
      <c r="X8" s="33">
        <v>4144178</v>
      </c>
    </row>
    <row r="9" spans="1:24" x14ac:dyDescent="0.25">
      <c r="A9" s="8"/>
      <c r="B9" s="26"/>
      <c r="C9" s="26"/>
      <c r="D9" s="7" t="s">
        <v>7</v>
      </c>
      <c r="E9" s="27">
        <v>0.28232812335429963</v>
      </c>
      <c r="F9" s="27">
        <v>0.34443445609579498</v>
      </c>
      <c r="G9" s="27">
        <v>0.4802981302949656</v>
      </c>
      <c r="H9" s="27">
        <v>0.31199392570302925</v>
      </c>
      <c r="I9" s="27">
        <v>0.26265673761962344</v>
      </c>
      <c r="J9" s="27">
        <v>0.2712171753358828</v>
      </c>
      <c r="K9" s="28">
        <v>0.35651720760467526</v>
      </c>
      <c r="N9" s="173"/>
      <c r="O9" s="26"/>
      <c r="P9" s="26"/>
      <c r="Q9" s="7" t="s">
        <v>7</v>
      </c>
      <c r="R9" s="29">
        <v>39215.666371443127</v>
      </c>
      <c r="S9" s="29">
        <v>46460.026602914353</v>
      </c>
      <c r="T9" s="29">
        <v>125869.98327856832</v>
      </c>
      <c r="U9" s="29">
        <v>83952.947039672566</v>
      </c>
      <c r="V9" s="29">
        <v>45219.571072800434</v>
      </c>
      <c r="W9" s="29">
        <v>49009.218788728365</v>
      </c>
      <c r="X9" s="33">
        <v>65126.248365813801</v>
      </c>
    </row>
    <row r="10" spans="1:24" x14ac:dyDescent="0.25">
      <c r="A10" s="8"/>
      <c r="B10" s="26"/>
      <c r="C10" s="26" t="s">
        <v>21</v>
      </c>
      <c r="D10" s="7" t="s">
        <v>6</v>
      </c>
      <c r="E10" s="27">
        <v>45.406962257082107</v>
      </c>
      <c r="F10" s="27">
        <v>44.142083681675224</v>
      </c>
      <c r="G10" s="27">
        <v>45.20496531650781</v>
      </c>
      <c r="H10" s="27">
        <v>47.447685597244032</v>
      </c>
      <c r="I10" s="27">
        <v>49.14819636516475</v>
      </c>
      <c r="J10" s="27">
        <v>50.748748756745535</v>
      </c>
      <c r="K10" s="28">
        <v>48.056225376528495</v>
      </c>
      <c r="N10" s="8"/>
      <c r="O10" s="26"/>
      <c r="P10" s="26" t="s">
        <v>21</v>
      </c>
      <c r="Q10" s="7" t="s">
        <v>6</v>
      </c>
      <c r="R10" s="29">
        <v>2576688</v>
      </c>
      <c r="S10" s="29">
        <v>2661132</v>
      </c>
      <c r="T10" s="29">
        <v>2832846</v>
      </c>
      <c r="U10" s="29">
        <v>3047153</v>
      </c>
      <c r="V10" s="29">
        <v>3241413</v>
      </c>
      <c r="W10" s="29">
        <v>3430350</v>
      </c>
      <c r="X10" s="33">
        <v>3739104</v>
      </c>
    </row>
    <row r="11" spans="1:24" x14ac:dyDescent="0.25">
      <c r="A11" s="8"/>
      <c r="B11" s="26"/>
      <c r="C11" s="26"/>
      <c r="D11" s="7" t="s">
        <v>7</v>
      </c>
      <c r="E11" s="27">
        <v>0.30115780377764523</v>
      </c>
      <c r="F11" s="27">
        <v>0.36730776317566982</v>
      </c>
      <c r="G11" s="27">
        <v>0.48296611878162693</v>
      </c>
      <c r="H11" s="27">
        <v>0.39827314896663868</v>
      </c>
      <c r="I11" s="27">
        <v>0.25200860682556836</v>
      </c>
      <c r="J11" s="27">
        <v>0.33625250478969249</v>
      </c>
      <c r="K11" s="28">
        <v>0.27276103831157555</v>
      </c>
      <c r="N11" s="8"/>
      <c r="O11" s="26"/>
      <c r="P11" s="26"/>
      <c r="Q11" s="7" t="s">
        <v>7</v>
      </c>
      <c r="R11" s="29">
        <v>31087.555656534481</v>
      </c>
      <c r="S11" s="29">
        <v>36856.063703336447</v>
      </c>
      <c r="T11" s="29">
        <v>88693.760966901042</v>
      </c>
      <c r="U11" s="29">
        <v>65663.400778409443</v>
      </c>
      <c r="V11" s="29">
        <v>41148.722936891252</v>
      </c>
      <c r="W11" s="29">
        <v>47625.850608455134</v>
      </c>
      <c r="X11" s="33">
        <v>57908.180061339684</v>
      </c>
    </row>
    <row r="12" spans="1:24" x14ac:dyDescent="0.25">
      <c r="A12" s="8"/>
      <c r="B12" s="26" t="s">
        <v>52</v>
      </c>
      <c r="C12" s="26" t="s">
        <v>19</v>
      </c>
      <c r="D12" s="7" t="s">
        <v>6</v>
      </c>
      <c r="E12" s="27">
        <v>70.641959868995357</v>
      </c>
      <c r="F12" s="27">
        <v>68.561692775388678</v>
      </c>
      <c r="G12" s="27">
        <v>69.685750680737186</v>
      </c>
      <c r="H12" s="27">
        <v>69.763161053913308</v>
      </c>
      <c r="I12" s="27">
        <v>69.282554664363687</v>
      </c>
      <c r="J12" s="27">
        <v>68.055836603262293</v>
      </c>
      <c r="K12" s="28">
        <v>63.379847858739815</v>
      </c>
      <c r="N12" s="8"/>
      <c r="O12" s="26" t="s">
        <v>52</v>
      </c>
      <c r="P12" s="26" t="s">
        <v>19</v>
      </c>
      <c r="Q12" s="7" t="s">
        <v>6</v>
      </c>
      <c r="R12" s="29">
        <v>570508</v>
      </c>
      <c r="S12" s="29">
        <v>569012</v>
      </c>
      <c r="T12" s="29">
        <v>596294</v>
      </c>
      <c r="U12" s="29">
        <v>610180</v>
      </c>
      <c r="V12" s="29">
        <v>611307</v>
      </c>
      <c r="W12" s="29">
        <v>618829</v>
      </c>
      <c r="X12" s="33">
        <v>549393</v>
      </c>
    </row>
    <row r="13" spans="1:24" x14ac:dyDescent="0.25">
      <c r="A13" s="8"/>
      <c r="B13" s="26"/>
      <c r="C13" s="26"/>
      <c r="D13" s="7" t="s">
        <v>7</v>
      </c>
      <c r="E13" s="27">
        <v>0.35178281800355299</v>
      </c>
      <c r="F13" s="27">
        <v>0.41946474595633926</v>
      </c>
      <c r="G13" s="27">
        <v>0.55205646983826773</v>
      </c>
      <c r="H13" s="27">
        <v>0.47247163618046506</v>
      </c>
      <c r="I13" s="27">
        <v>0.44161098659058595</v>
      </c>
      <c r="J13" s="27">
        <v>0.47391211822249735</v>
      </c>
      <c r="K13" s="28">
        <v>0.60922083467261412</v>
      </c>
      <c r="N13" s="8"/>
      <c r="O13" s="26"/>
      <c r="P13" s="26"/>
      <c r="Q13" s="7" t="s">
        <v>7</v>
      </c>
      <c r="R13" s="29">
        <v>6849.2859891459539</v>
      </c>
      <c r="S13" s="29">
        <v>19020.888857896338</v>
      </c>
      <c r="T13" s="29">
        <v>18945.928906757432</v>
      </c>
      <c r="U13" s="29">
        <v>16104.492116825944</v>
      </c>
      <c r="V13" s="29">
        <v>15615.185416666891</v>
      </c>
      <c r="W13" s="29">
        <v>17689.617097123872</v>
      </c>
      <c r="X13" s="33">
        <v>19808.936808925406</v>
      </c>
    </row>
    <row r="14" spans="1:24" x14ac:dyDescent="0.25">
      <c r="A14" s="8"/>
      <c r="B14" s="26"/>
      <c r="C14" s="26" t="s">
        <v>21</v>
      </c>
      <c r="D14" s="7" t="s">
        <v>6</v>
      </c>
      <c r="E14" s="27">
        <v>27.66621896026022</v>
      </c>
      <c r="F14" s="27">
        <v>29.182015759886355</v>
      </c>
      <c r="G14" s="27">
        <v>30.776609188897147</v>
      </c>
      <c r="H14" s="27">
        <v>31.976865336963368</v>
      </c>
      <c r="I14" s="27">
        <v>34.62616324737396</v>
      </c>
      <c r="J14" s="27">
        <v>35.225281358308344</v>
      </c>
      <c r="K14" s="28">
        <v>35.167127160981124</v>
      </c>
      <c r="N14" s="8"/>
      <c r="O14" s="26"/>
      <c r="P14" s="26" t="s">
        <v>21</v>
      </c>
      <c r="Q14" s="7" t="s">
        <v>6</v>
      </c>
      <c r="R14" s="29">
        <v>217314</v>
      </c>
      <c r="S14" s="29">
        <v>240346</v>
      </c>
      <c r="T14" s="29">
        <v>263746</v>
      </c>
      <c r="U14" s="29">
        <v>282357</v>
      </c>
      <c r="V14" s="29">
        <v>312105</v>
      </c>
      <c r="W14" s="29">
        <v>325638</v>
      </c>
      <c r="X14" s="33">
        <v>332329</v>
      </c>
    </row>
    <row r="15" spans="1:24" x14ac:dyDescent="0.25">
      <c r="A15" s="8"/>
      <c r="B15" s="26"/>
      <c r="C15" s="26"/>
      <c r="D15" s="7" t="s">
        <v>7</v>
      </c>
      <c r="E15" s="27">
        <v>0.46027511169859814</v>
      </c>
      <c r="F15" s="27">
        <v>0.60956916964880226</v>
      </c>
      <c r="G15" s="27">
        <v>0.59608418598322377</v>
      </c>
      <c r="H15" s="27">
        <v>0.49871549647724039</v>
      </c>
      <c r="I15" s="27">
        <v>0.56668340710089615</v>
      </c>
      <c r="J15" s="27">
        <v>0.52121920261091059</v>
      </c>
      <c r="K15" s="28">
        <v>0.7432745453672982</v>
      </c>
      <c r="N15" s="8"/>
      <c r="O15" s="26"/>
      <c r="P15" s="26"/>
      <c r="Q15" s="7" t="s">
        <v>7</v>
      </c>
      <c r="R15" s="29">
        <v>5020.4609609394874</v>
      </c>
      <c r="S15" s="29">
        <v>12188.132468082373</v>
      </c>
      <c r="T15" s="29">
        <v>9175.0421640054901</v>
      </c>
      <c r="U15" s="29">
        <v>8519.5319083276499</v>
      </c>
      <c r="V15" s="29">
        <v>10906.564829441741</v>
      </c>
      <c r="W15" s="29">
        <v>11101.618791226543</v>
      </c>
      <c r="X15" s="33">
        <v>12770.23626119214</v>
      </c>
    </row>
    <row r="16" spans="1:24" x14ac:dyDescent="0.25">
      <c r="A16" s="30"/>
      <c r="B16" s="18" t="s">
        <v>20</v>
      </c>
      <c r="C16" s="18" t="s">
        <v>19</v>
      </c>
      <c r="D16" s="7" t="s">
        <v>6</v>
      </c>
      <c r="E16" s="21">
        <f>+'2'!K8</f>
        <v>72.627148305066157</v>
      </c>
      <c r="F16" s="21">
        <f>+'2'!L8</f>
        <v>70.737382609415548</v>
      </c>
      <c r="G16" s="21">
        <f>+'2'!M8</f>
        <v>70.125386854437778</v>
      </c>
      <c r="H16" s="21">
        <f>+'2'!N8</f>
        <v>70.72161107963052</v>
      </c>
      <c r="I16" s="21">
        <f>+'2'!O8</f>
        <v>70.991723894671566</v>
      </c>
      <c r="J16" s="21">
        <f>+'2'!P8</f>
        <v>71.573115505661605</v>
      </c>
      <c r="K16" s="22">
        <f>+'2'!Q8</f>
        <v>65.849551588663928</v>
      </c>
      <c r="N16" s="30"/>
      <c r="O16" s="18" t="s">
        <v>20</v>
      </c>
      <c r="P16" s="18" t="s">
        <v>19</v>
      </c>
      <c r="Q16" s="7" t="s">
        <v>6</v>
      </c>
      <c r="R16" s="29">
        <f>+'4'!S72</f>
        <v>4303680</v>
      </c>
      <c r="S16" s="29">
        <f>+'4'!T72</f>
        <v>4332033</v>
      </c>
      <c r="T16" s="29">
        <f>+'4'!U72</f>
        <v>4396495</v>
      </c>
      <c r="U16" s="29">
        <f>+'4'!V72</f>
        <v>4499270</v>
      </c>
      <c r="V16" s="29">
        <f>+'4'!W72</f>
        <v>4600936</v>
      </c>
      <c r="W16" s="29">
        <f>+'4'!X72</f>
        <v>4792840</v>
      </c>
      <c r="X16" s="33">
        <f>+'4'!Y72</f>
        <v>4693571</v>
      </c>
    </row>
    <row r="17" spans="1:24" x14ac:dyDescent="0.25">
      <c r="A17" s="19"/>
      <c r="B17" s="18"/>
      <c r="C17" s="18"/>
      <c r="D17" s="7" t="s">
        <v>7</v>
      </c>
      <c r="E17" s="21">
        <f>+'2'!K9</f>
        <v>0.2485146404093134</v>
      </c>
      <c r="F17" s="21">
        <f>+'2'!L9</f>
        <v>0.3032614876178748</v>
      </c>
      <c r="G17" s="21">
        <f>+'2'!M9</f>
        <v>0.42193448729261634</v>
      </c>
      <c r="H17" s="21">
        <f>+'2'!N9</f>
        <v>0.27694782501181903</v>
      </c>
      <c r="I17" s="21">
        <f>+'2'!O9</f>
        <v>0.23475762516352816</v>
      </c>
      <c r="J17" s="21">
        <f>+'2'!P9</f>
        <v>0.24469964972575159</v>
      </c>
      <c r="K17" s="22">
        <f>+'2'!Q9</f>
        <v>0.32340019367996636</v>
      </c>
      <c r="N17" s="19"/>
      <c r="O17" s="18"/>
      <c r="P17" s="18"/>
      <c r="Q17" s="7" t="s">
        <v>7</v>
      </c>
      <c r="R17" s="29">
        <f>+'4'!S73</f>
        <v>39809.208162401927</v>
      </c>
      <c r="S17" s="29">
        <f>+'4'!T73</f>
        <v>50202.871281311687</v>
      </c>
      <c r="T17" s="29">
        <f>+'4'!U73</f>
        <v>127287.8663215272</v>
      </c>
      <c r="U17" s="29">
        <f>+'4'!V73</f>
        <v>85362.960404305166</v>
      </c>
      <c r="V17" s="29">
        <f>+'4'!W73</f>
        <v>47839.770313045374</v>
      </c>
      <c r="W17" s="29">
        <f>+'4'!X73</f>
        <v>52103.992930717934</v>
      </c>
      <c r="X17" s="33">
        <f>+'4'!Y73</f>
        <v>68072.183773591838</v>
      </c>
    </row>
    <row r="18" spans="1:24" x14ac:dyDescent="0.25">
      <c r="A18" s="19"/>
      <c r="B18" s="18"/>
      <c r="C18" s="18" t="s">
        <v>21</v>
      </c>
      <c r="D18" s="7" t="s">
        <v>6</v>
      </c>
      <c r="E18" s="21">
        <f>+'2'!K10</f>
        <v>43.249874344808994</v>
      </c>
      <c r="F18" s="21">
        <f>+'2'!L10</f>
        <v>42.343929003512756</v>
      </c>
      <c r="G18" s="21">
        <f>+'2'!M10</f>
        <v>43.469243739049659</v>
      </c>
      <c r="H18" s="21">
        <f>+'2'!N10</f>
        <v>45.577659334473722</v>
      </c>
      <c r="I18" s="21">
        <f>+'2'!O10</f>
        <v>47.402120818970033</v>
      </c>
      <c r="J18" s="21">
        <f>+'2'!P10</f>
        <v>48.881137637932511</v>
      </c>
      <c r="K18" s="22">
        <f>+'2'!Q10</f>
        <v>46.660325235210756</v>
      </c>
      <c r="N18" s="19"/>
      <c r="O18" s="18"/>
      <c r="P18" s="18" t="s">
        <v>21</v>
      </c>
      <c r="Q18" s="7" t="s">
        <v>6</v>
      </c>
      <c r="R18" s="29">
        <f>+'4'!S74</f>
        <v>2794002</v>
      </c>
      <c r="S18" s="29">
        <f>+'4'!T74</f>
        <v>2901478</v>
      </c>
      <c r="T18" s="29">
        <f>+'4'!U74</f>
        <v>3096592</v>
      </c>
      <c r="U18" s="29">
        <f>+'4'!V74</f>
        <v>3329510</v>
      </c>
      <c r="V18" s="29">
        <f>+'4'!W74</f>
        <v>3553518</v>
      </c>
      <c r="W18" s="29">
        <f>+'4'!X74</f>
        <v>3755988</v>
      </c>
      <c r="X18" s="33">
        <f>+'4'!Y74</f>
        <v>4071433</v>
      </c>
    </row>
    <row r="19" spans="1:24" x14ac:dyDescent="0.25">
      <c r="A19" s="19"/>
      <c r="B19" s="18"/>
      <c r="C19" s="18"/>
      <c r="D19" s="7" t="s">
        <v>7</v>
      </c>
      <c r="E19" s="21">
        <f>+'2'!K11</f>
        <v>0.27234849779745057</v>
      </c>
      <c r="F19" s="21">
        <f>+'2'!L11</f>
        <v>0.33208665223307582</v>
      </c>
      <c r="G19" s="21">
        <f>+'2'!M11</f>
        <v>0.43125574179189191</v>
      </c>
      <c r="H19" s="21">
        <f>+'2'!N11</f>
        <v>0.36056061332761946</v>
      </c>
      <c r="I19" s="21">
        <f>+'2'!O11</f>
        <v>0.23288050227935733</v>
      </c>
      <c r="J19" s="21">
        <f>+'2'!P11</f>
        <v>0.31037671825391466</v>
      </c>
      <c r="K19" s="22">
        <f>+'2'!Q11</f>
        <v>0.26410325551130154</v>
      </c>
      <c r="N19" s="19"/>
      <c r="O19" s="18"/>
      <c r="P19" s="18"/>
      <c r="Q19" s="7" t="s">
        <v>7</v>
      </c>
      <c r="R19" s="29">
        <f>+'4'!S75</f>
        <v>31490.334151266899</v>
      </c>
      <c r="S19" s="29">
        <f>+'4'!T75</f>
        <v>38819.067541144221</v>
      </c>
      <c r="T19" s="29">
        <f>+'4'!U75</f>
        <v>89167.060247408939</v>
      </c>
      <c r="U19" s="29">
        <f>+'4'!V75</f>
        <v>66173.06015081238</v>
      </c>
      <c r="V19" s="29">
        <f>+'4'!W75</f>
        <v>42569.596612087553</v>
      </c>
      <c r="W19" s="29">
        <f>+'4'!X75</f>
        <v>48902.633732393202</v>
      </c>
      <c r="X19" s="33">
        <f>+'4'!Y75</f>
        <v>59299.546812629225</v>
      </c>
    </row>
    <row r="20" spans="1:24" x14ac:dyDescent="0.25">
      <c r="A20" s="11"/>
      <c r="B20" s="25"/>
      <c r="C20" s="25"/>
      <c r="D20" s="12"/>
      <c r="E20" s="14"/>
      <c r="F20" s="14"/>
      <c r="G20" s="14"/>
      <c r="H20" s="14"/>
      <c r="I20" s="14"/>
      <c r="J20" s="14"/>
      <c r="K20" s="15"/>
      <c r="N20" s="11"/>
      <c r="O20" s="25"/>
      <c r="P20" s="25"/>
      <c r="Q20" s="12"/>
      <c r="R20" s="14"/>
      <c r="S20" s="14"/>
      <c r="T20" s="14"/>
      <c r="U20" s="14"/>
      <c r="V20" s="14"/>
      <c r="W20" s="14"/>
      <c r="X20" s="15"/>
    </row>
    <row r="21" spans="1:24" x14ac:dyDescent="0.25">
      <c r="A21" s="174" t="s">
        <v>8</v>
      </c>
      <c r="B21" s="174"/>
      <c r="C21" s="174"/>
      <c r="N21" s="174" t="s">
        <v>8</v>
      </c>
      <c r="O21" s="174"/>
      <c r="P21" s="174"/>
    </row>
    <row r="22" spans="1:24" ht="52.5" customHeight="1" x14ac:dyDescent="0.25">
      <c r="A22" s="172" t="s">
        <v>15</v>
      </c>
      <c r="B22" s="172"/>
      <c r="C22" s="172"/>
      <c r="D22" s="172"/>
      <c r="E22" s="172"/>
      <c r="F22" s="172"/>
      <c r="G22" s="172"/>
      <c r="H22" s="172"/>
      <c r="I22" s="172"/>
      <c r="J22" s="172"/>
      <c r="N22" s="172" t="s">
        <v>15</v>
      </c>
      <c r="O22" s="172"/>
      <c r="P22" s="172"/>
      <c r="Q22" s="172"/>
      <c r="R22" s="172"/>
      <c r="S22" s="172"/>
      <c r="T22" s="172"/>
      <c r="U22" s="172"/>
      <c r="V22" s="172"/>
      <c r="W22" s="172"/>
    </row>
    <row r="23" spans="1:24" ht="58.5" customHeight="1" x14ac:dyDescent="0.25">
      <c r="A23" s="172" t="s">
        <v>16</v>
      </c>
      <c r="B23" s="172"/>
      <c r="C23" s="172"/>
      <c r="D23" s="172"/>
      <c r="E23" s="172"/>
      <c r="F23" s="172"/>
      <c r="G23" s="172"/>
      <c r="H23" s="172"/>
      <c r="I23" s="172"/>
      <c r="J23" s="172"/>
      <c r="N23" s="172" t="s">
        <v>16</v>
      </c>
      <c r="O23" s="172"/>
      <c r="P23" s="172"/>
      <c r="Q23" s="172"/>
      <c r="R23" s="172"/>
      <c r="S23" s="172"/>
      <c r="T23" s="172"/>
      <c r="U23" s="172"/>
      <c r="V23" s="172"/>
      <c r="W23" s="172"/>
    </row>
    <row r="24" spans="1:24" x14ac:dyDescent="0.25">
      <c r="A24" s="172" t="s">
        <v>11</v>
      </c>
      <c r="B24" s="172"/>
      <c r="C24" s="172"/>
      <c r="D24" s="172"/>
      <c r="E24" s="172"/>
      <c r="F24" s="172"/>
      <c r="G24" s="172"/>
      <c r="H24" s="172"/>
      <c r="I24" s="172"/>
      <c r="J24" s="172"/>
      <c r="N24" s="172" t="s">
        <v>11</v>
      </c>
      <c r="O24" s="172"/>
      <c r="P24" s="172"/>
      <c r="Q24" s="172"/>
      <c r="R24" s="172"/>
      <c r="S24" s="172"/>
      <c r="T24" s="172"/>
      <c r="U24" s="172"/>
      <c r="V24" s="172"/>
      <c r="W24" s="172"/>
    </row>
  </sheetData>
  <mergeCells count="9">
    <mergeCell ref="N8:N9"/>
    <mergeCell ref="A21:C21"/>
    <mergeCell ref="A22:J22"/>
    <mergeCell ref="A23:J23"/>
    <mergeCell ref="A24:J24"/>
    <mergeCell ref="N21:P21"/>
    <mergeCell ref="N22:W22"/>
    <mergeCell ref="N23:W23"/>
    <mergeCell ref="N24:W24"/>
  </mergeCells>
  <hyperlinks>
    <hyperlink ref="A1" location="Indice!A1" display="Indice" xr:uid="{47FCBF5B-B41E-4185-91A0-7E26FD48C4AF}"/>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3A3D7-9764-4557-93AD-19A904BCC6D2}">
  <dimension ref="A1:Z83"/>
  <sheetViews>
    <sheetView workbookViewId="0">
      <selection activeCell="A3" sqref="A3:K3"/>
    </sheetView>
  </sheetViews>
  <sheetFormatPr baseColWidth="10" defaultRowHeight="15" x14ac:dyDescent="0.25"/>
  <cols>
    <col min="4" max="4" width="14.5703125" customWidth="1"/>
  </cols>
  <sheetData>
    <row r="1" spans="1:26" x14ac:dyDescent="0.25">
      <c r="A1" s="166" t="s">
        <v>278</v>
      </c>
    </row>
    <row r="3" spans="1:26" x14ac:dyDescent="0.25">
      <c r="A3" s="176" t="s">
        <v>424</v>
      </c>
      <c r="B3" s="176"/>
      <c r="C3" s="176"/>
      <c r="D3" s="176"/>
      <c r="E3" s="176"/>
      <c r="F3" s="176"/>
      <c r="G3" s="176"/>
      <c r="H3" s="176"/>
      <c r="I3" s="176"/>
      <c r="J3" s="176"/>
      <c r="K3" s="176"/>
      <c r="O3" s="176" t="s">
        <v>424</v>
      </c>
      <c r="P3" s="176"/>
      <c r="Q3" s="176"/>
      <c r="R3" s="176"/>
      <c r="S3" s="176"/>
      <c r="T3" s="176"/>
      <c r="U3" s="176"/>
      <c r="V3" s="176"/>
      <c r="W3" s="176"/>
      <c r="X3" s="176"/>
      <c r="Y3" s="176"/>
    </row>
    <row r="4" spans="1:26" x14ac:dyDescent="0.25">
      <c r="A4" s="177" t="s">
        <v>256</v>
      </c>
      <c r="B4" s="177"/>
      <c r="C4" s="177"/>
      <c r="D4" s="177"/>
      <c r="E4" s="177"/>
      <c r="F4" s="177"/>
      <c r="G4" s="177"/>
      <c r="H4" s="177"/>
      <c r="I4" s="177"/>
      <c r="J4" s="177"/>
      <c r="K4" s="177"/>
      <c r="O4" s="177" t="s">
        <v>271</v>
      </c>
      <c r="P4" s="177"/>
      <c r="Q4" s="177"/>
      <c r="R4" s="177"/>
      <c r="S4" s="177"/>
      <c r="T4" s="177"/>
      <c r="U4" s="177"/>
      <c r="V4" s="177"/>
      <c r="W4" s="177"/>
      <c r="X4" s="177"/>
      <c r="Y4" s="177"/>
    </row>
    <row r="6" spans="1:26" x14ac:dyDescent="0.25">
      <c r="A6" s="101"/>
      <c r="B6" s="102"/>
      <c r="C6" s="102"/>
      <c r="D6" s="102"/>
      <c r="E6" s="102"/>
      <c r="F6" s="102"/>
      <c r="G6" s="103"/>
      <c r="H6" s="103"/>
      <c r="I6" s="103"/>
      <c r="J6" s="103"/>
      <c r="K6" s="103"/>
      <c r="O6" s="101"/>
      <c r="P6" s="102"/>
      <c r="Q6" s="102"/>
      <c r="R6" s="102"/>
      <c r="S6" s="102"/>
      <c r="T6" s="102"/>
      <c r="U6" s="103"/>
      <c r="V6" s="103"/>
      <c r="W6" s="103"/>
      <c r="X6" s="103"/>
      <c r="Y6" s="103"/>
    </row>
    <row r="7" spans="1:26" x14ac:dyDescent="0.25">
      <c r="A7" s="104"/>
      <c r="B7" s="105"/>
      <c r="C7" s="106"/>
      <c r="D7" s="106"/>
      <c r="E7" s="113">
        <v>2006</v>
      </c>
      <c r="F7" s="113">
        <v>2009</v>
      </c>
      <c r="G7" s="113">
        <v>2011</v>
      </c>
      <c r="H7" s="113">
        <v>2013</v>
      </c>
      <c r="I7" s="113">
        <v>2015</v>
      </c>
      <c r="J7" s="113">
        <v>2017</v>
      </c>
      <c r="K7" s="114">
        <v>2020</v>
      </c>
      <c r="O7" s="104"/>
      <c r="P7" s="105"/>
      <c r="Q7" s="106"/>
      <c r="R7" s="106"/>
      <c r="S7" s="113">
        <v>2006</v>
      </c>
      <c r="T7" s="113">
        <v>2009</v>
      </c>
      <c r="U7" s="113">
        <v>2011</v>
      </c>
      <c r="V7" s="113">
        <v>2013</v>
      </c>
      <c r="W7" s="113">
        <v>2015</v>
      </c>
      <c r="X7" s="113">
        <v>2017</v>
      </c>
      <c r="Y7" s="114">
        <v>2020</v>
      </c>
    </row>
    <row r="8" spans="1:26" x14ac:dyDescent="0.25">
      <c r="A8" s="104"/>
      <c r="B8" s="105"/>
      <c r="C8" s="115"/>
      <c r="D8" s="115"/>
      <c r="E8" s="37"/>
      <c r="F8" s="37"/>
      <c r="G8" s="37"/>
      <c r="H8" s="37"/>
      <c r="I8" s="37"/>
      <c r="J8" s="37"/>
      <c r="K8" s="107"/>
      <c r="O8" s="104"/>
      <c r="P8" s="105"/>
      <c r="Q8" s="115"/>
      <c r="R8" s="115"/>
      <c r="S8" s="37"/>
      <c r="T8" s="37"/>
      <c r="U8" s="37"/>
      <c r="V8" s="37"/>
      <c r="W8" s="37"/>
      <c r="X8" s="37"/>
      <c r="Y8" s="107"/>
    </row>
    <row r="9" spans="1:26" x14ac:dyDescent="0.25">
      <c r="A9" s="110"/>
      <c r="B9" s="45" t="s">
        <v>19</v>
      </c>
      <c r="C9" s="86" t="s">
        <v>59</v>
      </c>
      <c r="D9" s="116" t="s">
        <v>6</v>
      </c>
      <c r="E9" s="122">
        <v>76065.335992947628</v>
      </c>
      <c r="F9" s="122">
        <v>88915.528893170558</v>
      </c>
      <c r="G9" s="122">
        <v>102810.6231221257</v>
      </c>
      <c r="H9" s="122">
        <v>126836.85076170371</v>
      </c>
      <c r="I9" s="122">
        <v>154207.84591440775</v>
      </c>
      <c r="J9" s="122">
        <v>166592.96435317406</v>
      </c>
      <c r="K9" s="123">
        <v>61898.463703991831</v>
      </c>
      <c r="O9" s="110"/>
      <c r="P9" s="45" t="s">
        <v>19</v>
      </c>
      <c r="Q9" s="86" t="s">
        <v>59</v>
      </c>
      <c r="R9" s="116" t="s">
        <v>6</v>
      </c>
      <c r="S9" s="122">
        <f>+E9*'71'!B$27</f>
        <v>121248.14557275851</v>
      </c>
      <c r="T9" s="122">
        <f>+F9*'71'!C$27</f>
        <v>123948.24727707978</v>
      </c>
      <c r="U9" s="122">
        <f>+G9*'71'!D$27</f>
        <v>134476.29504374042</v>
      </c>
      <c r="V9" s="122">
        <f>+H9*'71'!E$27</f>
        <v>158672.90030289133</v>
      </c>
      <c r="W9" s="122">
        <f>+I9*'71'!F$27</f>
        <v>175642.73649651042</v>
      </c>
      <c r="X9" s="122">
        <f>+J9*'71'!G$27</f>
        <v>180919.95928754704</v>
      </c>
      <c r="Y9" s="123">
        <f>+K9*'71'!H$27</f>
        <v>61898.463703991831</v>
      </c>
      <c r="Z9" s="85"/>
    </row>
    <row r="10" spans="1:26" x14ac:dyDescent="0.25">
      <c r="A10" s="149"/>
      <c r="B10" s="115"/>
      <c r="C10" s="86"/>
      <c r="D10" s="116" t="s">
        <v>24</v>
      </c>
      <c r="E10" s="122">
        <v>1124.8834482859497</v>
      </c>
      <c r="F10" s="122">
        <v>2014.90604146328</v>
      </c>
      <c r="G10" s="122">
        <v>3474.9053406560233</v>
      </c>
      <c r="H10" s="122">
        <v>2563.5925892870846</v>
      </c>
      <c r="I10" s="122">
        <v>2402.1059753663912</v>
      </c>
      <c r="J10" s="122">
        <v>3119.6571765120484</v>
      </c>
      <c r="K10" s="123">
        <v>4470.4769224700267</v>
      </c>
      <c r="O10" s="149"/>
      <c r="P10" s="115"/>
      <c r="Q10" s="86"/>
      <c r="R10" s="116" t="s">
        <v>24</v>
      </c>
      <c r="S10" s="122">
        <f>+E10*'71'!B$27</f>
        <v>1793.0642165678037</v>
      </c>
      <c r="T10" s="122">
        <f>+F10*'71'!C$27</f>
        <v>2808.7790217998127</v>
      </c>
      <c r="U10" s="122">
        <f>+G10*'71'!D$27</f>
        <v>4545.1761855780787</v>
      </c>
      <c r="V10" s="122">
        <f>+H10*'71'!E$27</f>
        <v>3207.0543291981426</v>
      </c>
      <c r="W10" s="122">
        <f>+I10*'71'!F$27</f>
        <v>2735.9987059423197</v>
      </c>
      <c r="X10" s="122">
        <f>+J10*'71'!G$27</f>
        <v>3387.9476936920846</v>
      </c>
      <c r="Y10" s="123">
        <f>+K10*'71'!H$27</f>
        <v>4470.4769224700267</v>
      </c>
    </row>
    <row r="11" spans="1:26" x14ac:dyDescent="0.25">
      <c r="A11" s="149"/>
      <c r="B11" s="115"/>
      <c r="C11" s="86" t="s">
        <v>60</v>
      </c>
      <c r="D11" s="116" t="s">
        <v>6</v>
      </c>
      <c r="E11" s="122">
        <v>115107.00254597573</v>
      </c>
      <c r="F11" s="122">
        <v>148303.06530767129</v>
      </c>
      <c r="G11" s="122">
        <v>166015.43808346006</v>
      </c>
      <c r="H11" s="122">
        <v>199845.72636883426</v>
      </c>
      <c r="I11" s="122">
        <v>238043.59048251936</v>
      </c>
      <c r="J11" s="122">
        <v>255743.88963531362</v>
      </c>
      <c r="K11" s="123">
        <v>207893.62596430106</v>
      </c>
      <c r="O11" s="149"/>
      <c r="P11" s="115"/>
      <c r="Q11" s="86" t="s">
        <v>60</v>
      </c>
      <c r="R11" s="116" t="s">
        <v>6</v>
      </c>
      <c r="S11" s="122">
        <f>+E11*'71'!B$27</f>
        <v>183480.56205828529</v>
      </c>
      <c r="T11" s="122">
        <f>+F11*'71'!C$27</f>
        <v>206734.4730388938</v>
      </c>
      <c r="U11" s="122">
        <f>+G11*'71'!D$27</f>
        <v>217148.19301316576</v>
      </c>
      <c r="V11" s="122">
        <f>+H11*'71'!E$27</f>
        <v>250007.00368741163</v>
      </c>
      <c r="W11" s="122">
        <f>+I11*'71'!F$27</f>
        <v>271131.64955958957</v>
      </c>
      <c r="X11" s="122">
        <f>+J11*'71'!G$27</f>
        <v>277737.86414395063</v>
      </c>
      <c r="Y11" s="123">
        <f>+K11*'71'!H$27</f>
        <v>207893.62596430106</v>
      </c>
    </row>
    <row r="12" spans="1:26" x14ac:dyDescent="0.25">
      <c r="A12" s="149"/>
      <c r="B12" s="115"/>
      <c r="C12" s="86"/>
      <c r="D12" s="116" t="s">
        <v>24</v>
      </c>
      <c r="E12" s="122">
        <v>1102.9928012203072</v>
      </c>
      <c r="F12" s="122">
        <v>1376.096176373163</v>
      </c>
      <c r="G12" s="122">
        <v>2420.2890721736653</v>
      </c>
      <c r="H12" s="122">
        <v>1950.9284518392064</v>
      </c>
      <c r="I12" s="122">
        <v>1753.7259527635135</v>
      </c>
      <c r="J12" s="122">
        <v>2330.8772606277689</v>
      </c>
      <c r="K12" s="123">
        <v>3885.5704847729553</v>
      </c>
      <c r="O12" s="149"/>
      <c r="P12" s="115"/>
      <c r="Q12" s="86"/>
      <c r="R12" s="116" t="s">
        <v>24</v>
      </c>
      <c r="S12" s="122">
        <f>+E12*'71'!B$27</f>
        <v>1758.1705251451697</v>
      </c>
      <c r="T12" s="122">
        <f>+F12*'71'!C$27</f>
        <v>1918.2780698641893</v>
      </c>
      <c r="U12" s="122">
        <f>+G12*'71'!D$27</f>
        <v>3165.7381064031542</v>
      </c>
      <c r="V12" s="122">
        <f>+H12*'71'!E$27</f>
        <v>2440.6114932508472</v>
      </c>
      <c r="W12" s="122">
        <f>+I12*'71'!F$27</f>
        <v>1997.4938601976419</v>
      </c>
      <c r="X12" s="122">
        <f>+J12*'71'!G$27</f>
        <v>2531.3327050417574</v>
      </c>
      <c r="Y12" s="123">
        <f>+K12*'71'!H$27</f>
        <v>3885.5704847729553</v>
      </c>
    </row>
    <row r="13" spans="1:26" x14ac:dyDescent="0.25">
      <c r="A13" s="149"/>
      <c r="B13" s="115"/>
      <c r="C13" s="86" t="s">
        <v>61</v>
      </c>
      <c r="D13" s="116" t="s">
        <v>6</v>
      </c>
      <c r="E13" s="122">
        <v>137986.50571450815</v>
      </c>
      <c r="F13" s="122">
        <v>172906.92480572977</v>
      </c>
      <c r="G13" s="122">
        <v>189756.26345848842</v>
      </c>
      <c r="H13" s="122">
        <v>234579.65170121644</v>
      </c>
      <c r="I13" s="122">
        <v>270948.06526835996</v>
      </c>
      <c r="J13" s="122">
        <v>299594.91559896292</v>
      </c>
      <c r="K13" s="123">
        <v>293715.82669392816</v>
      </c>
      <c r="O13" s="149"/>
      <c r="P13" s="115"/>
      <c r="Q13" s="86" t="s">
        <v>61</v>
      </c>
      <c r="R13" s="116" t="s">
        <v>6</v>
      </c>
      <c r="S13" s="122">
        <f>+E13*'71'!B$27</f>
        <v>219950.49010892597</v>
      </c>
      <c r="T13" s="122">
        <f>+F13*'71'!C$27</f>
        <v>241032.2531791873</v>
      </c>
      <c r="U13" s="122">
        <f>+G13*'71'!D$27</f>
        <v>248201.19260370286</v>
      </c>
      <c r="V13" s="122">
        <f>+H13*'71'!E$27</f>
        <v>293459.14427822176</v>
      </c>
      <c r="W13" s="122">
        <f>+I13*'71'!F$27</f>
        <v>308609.84634066198</v>
      </c>
      <c r="X13" s="122">
        <f>+J13*'71'!G$27</f>
        <v>325360.07834047376</v>
      </c>
      <c r="Y13" s="123">
        <f>+K13*'71'!H$27</f>
        <v>293715.82669392816</v>
      </c>
    </row>
    <row r="14" spans="1:26" x14ac:dyDescent="0.25">
      <c r="A14" s="149"/>
      <c r="B14" s="115"/>
      <c r="C14" s="86"/>
      <c r="D14" s="116" t="s">
        <v>24</v>
      </c>
      <c r="E14" s="122">
        <v>1169.3874504730338</v>
      </c>
      <c r="F14" s="122">
        <v>1489.440498495489</v>
      </c>
      <c r="G14" s="122">
        <v>2567.8689563777743</v>
      </c>
      <c r="H14" s="122">
        <v>2318.3380604704353</v>
      </c>
      <c r="I14" s="122">
        <v>2343.9169131622366</v>
      </c>
      <c r="J14" s="122">
        <v>2341.2161915590564</v>
      </c>
      <c r="K14" s="123">
        <v>3165.8303808356609</v>
      </c>
      <c r="O14" s="149"/>
      <c r="P14" s="115"/>
      <c r="Q14" s="86"/>
      <c r="R14" s="116" t="s">
        <v>24</v>
      </c>
      <c r="S14" s="122">
        <f>+E14*'71'!B$27</f>
        <v>1864.0035960540158</v>
      </c>
      <c r="T14" s="122">
        <f>+F14*'71'!C$27</f>
        <v>2076.280054902712</v>
      </c>
      <c r="U14" s="122">
        <f>+G14*'71'!D$27</f>
        <v>3358.7725949421288</v>
      </c>
      <c r="V14" s="122">
        <f>+H14*'71'!E$27</f>
        <v>2900.2409136485144</v>
      </c>
      <c r="W14" s="122">
        <f>+I14*'71'!F$27</f>
        <v>2669.7213640917876</v>
      </c>
      <c r="X14" s="122">
        <f>+J14*'71'!G$27</f>
        <v>2542.5607840331354</v>
      </c>
      <c r="Y14" s="123">
        <f>+K14*'71'!H$27</f>
        <v>3165.8303808356609</v>
      </c>
    </row>
    <row r="15" spans="1:26" x14ac:dyDescent="0.25">
      <c r="A15" s="149"/>
      <c r="B15" s="115"/>
      <c r="C15" s="86" t="s">
        <v>62</v>
      </c>
      <c r="D15" s="116" t="s">
        <v>6</v>
      </c>
      <c r="E15" s="122">
        <v>152375.8696906704</v>
      </c>
      <c r="F15" s="122">
        <v>190402.95606497396</v>
      </c>
      <c r="G15" s="122">
        <v>204865.42577282261</v>
      </c>
      <c r="H15" s="122">
        <v>251403.23626923814</v>
      </c>
      <c r="I15" s="122">
        <v>294617.82859126804</v>
      </c>
      <c r="J15" s="122">
        <v>322176.72102148616</v>
      </c>
      <c r="K15" s="123">
        <v>342098.91937375936</v>
      </c>
      <c r="O15" s="149"/>
      <c r="P15" s="115"/>
      <c r="Q15" s="86" t="s">
        <v>62</v>
      </c>
      <c r="R15" s="116" t="s">
        <v>6</v>
      </c>
      <c r="S15" s="122">
        <f>+E15*'71'!B$27</f>
        <v>242887.13628692858</v>
      </c>
      <c r="T15" s="122">
        <f>+F15*'71'!C$27</f>
        <v>265421.7207545737</v>
      </c>
      <c r="U15" s="122">
        <f>+G15*'71'!D$27</f>
        <v>267963.97691085195</v>
      </c>
      <c r="V15" s="122">
        <f>+H15*'71'!E$27</f>
        <v>314505.44857281691</v>
      </c>
      <c r="W15" s="122">
        <f>+I15*'71'!F$27</f>
        <v>335569.70676545432</v>
      </c>
      <c r="X15" s="122">
        <f>+J15*'71'!G$27</f>
        <v>349883.91902933398</v>
      </c>
      <c r="Y15" s="123">
        <f>+K15*'71'!H$27</f>
        <v>342098.91937375936</v>
      </c>
    </row>
    <row r="16" spans="1:26" x14ac:dyDescent="0.25">
      <c r="A16" s="149"/>
      <c r="B16" s="115"/>
      <c r="C16" s="86"/>
      <c r="D16" s="116" t="s">
        <v>24</v>
      </c>
      <c r="E16" s="122">
        <v>1457.4821358305539</v>
      </c>
      <c r="F16" s="122">
        <v>1807.7143821041541</v>
      </c>
      <c r="G16" s="122">
        <v>1981.4832650373726</v>
      </c>
      <c r="H16" s="122">
        <v>3360.7261429813825</v>
      </c>
      <c r="I16" s="122">
        <v>2346.6820029284058</v>
      </c>
      <c r="J16" s="122">
        <v>2404.2294718254452</v>
      </c>
      <c r="K16" s="123">
        <v>3309.1356166648907</v>
      </c>
      <c r="O16" s="149"/>
      <c r="P16" s="115"/>
      <c r="Q16" s="86"/>
      <c r="R16" s="116" t="s">
        <v>24</v>
      </c>
      <c r="S16" s="122">
        <f>+E16*'71'!B$27</f>
        <v>2323.2265245139029</v>
      </c>
      <c r="T16" s="122">
        <f>+F16*'71'!C$27</f>
        <v>2519.953848653191</v>
      </c>
      <c r="U16" s="122">
        <f>+G16*'71'!D$27</f>
        <v>2591.7801106688835</v>
      </c>
      <c r="V16" s="122">
        <f>+H16*'71'!E$27</f>
        <v>4204.2684048697092</v>
      </c>
      <c r="W16" s="122">
        <f>+I16*'71'!F$27</f>
        <v>2672.8708013354544</v>
      </c>
      <c r="X16" s="122">
        <f>+J16*'71'!G$27</f>
        <v>2610.9932064024338</v>
      </c>
      <c r="Y16" s="123">
        <f>+K16*'71'!H$27</f>
        <v>3309.1356166648907</v>
      </c>
    </row>
    <row r="17" spans="1:25" x14ac:dyDescent="0.25">
      <c r="A17" s="149"/>
      <c r="B17" s="115"/>
      <c r="C17" s="86" t="s">
        <v>63</v>
      </c>
      <c r="D17" s="116" t="s">
        <v>6</v>
      </c>
      <c r="E17" s="122">
        <v>170354.88292628701</v>
      </c>
      <c r="F17" s="122">
        <v>211816.17083536906</v>
      </c>
      <c r="G17" s="122">
        <v>232671.91267927599</v>
      </c>
      <c r="H17" s="122">
        <v>278204.39182408433</v>
      </c>
      <c r="I17" s="122">
        <v>327592.66677336168</v>
      </c>
      <c r="J17" s="122">
        <v>356113.92810634832</v>
      </c>
      <c r="K17" s="123">
        <v>381848.85000290727</v>
      </c>
      <c r="O17" s="149"/>
      <c r="P17" s="115"/>
      <c r="Q17" s="86" t="s">
        <v>63</v>
      </c>
      <c r="R17" s="116" t="s">
        <v>6</v>
      </c>
      <c r="S17" s="122">
        <f>+E17*'71'!B$27</f>
        <v>271545.68338450149</v>
      </c>
      <c r="T17" s="122">
        <f>+F17*'71'!C$27</f>
        <v>295271.7421445045</v>
      </c>
      <c r="U17" s="122">
        <f>+G17*'71'!D$27</f>
        <v>304334.86178449303</v>
      </c>
      <c r="V17" s="122">
        <f>+H17*'71'!E$27</f>
        <v>348033.6941719295</v>
      </c>
      <c r="W17" s="122">
        <f>+I17*'71'!F$27</f>
        <v>373128.04745485896</v>
      </c>
      <c r="X17" s="122">
        <f>+J17*'71'!G$27</f>
        <v>386739.72592349432</v>
      </c>
      <c r="Y17" s="123">
        <f>+K17*'71'!H$27</f>
        <v>381848.85000290727</v>
      </c>
    </row>
    <row r="18" spans="1:25" x14ac:dyDescent="0.25">
      <c r="A18" s="149"/>
      <c r="B18" s="115"/>
      <c r="C18" s="86"/>
      <c r="D18" s="116" t="s">
        <v>24</v>
      </c>
      <c r="E18" s="122">
        <v>1797.4397258067775</v>
      </c>
      <c r="F18" s="122">
        <v>2166.9732922197477</v>
      </c>
      <c r="G18" s="122">
        <v>3359.4101673491555</v>
      </c>
      <c r="H18" s="122">
        <v>2745.9774125007389</v>
      </c>
      <c r="I18" s="122">
        <v>2827.603144603735</v>
      </c>
      <c r="J18" s="122">
        <v>2798.8026854058244</v>
      </c>
      <c r="K18" s="123">
        <v>5467.1714591309401</v>
      </c>
      <c r="O18" s="149"/>
      <c r="P18" s="115"/>
      <c r="Q18" s="86"/>
      <c r="R18" s="116" t="s">
        <v>24</v>
      </c>
      <c r="S18" s="122">
        <f>+E18*'71'!B$27</f>
        <v>2865.1189229360029</v>
      </c>
      <c r="T18" s="122">
        <f>+F18*'71'!C$27</f>
        <v>3020.7607693543287</v>
      </c>
      <c r="U18" s="122">
        <f>+G18*'71'!D$27</f>
        <v>4394.1084988926959</v>
      </c>
      <c r="V18" s="122">
        <f>+H18*'71'!E$27</f>
        <v>3435.217743038424</v>
      </c>
      <c r="W18" s="122">
        <f>+I18*'71'!F$27</f>
        <v>3220.639981703654</v>
      </c>
      <c r="X18" s="122">
        <f>+J18*'71'!G$27</f>
        <v>3039.4997163507255</v>
      </c>
      <c r="Y18" s="123">
        <f>+K18*'71'!H$27</f>
        <v>5467.1714591309401</v>
      </c>
    </row>
    <row r="19" spans="1:25" x14ac:dyDescent="0.25">
      <c r="A19" s="149"/>
      <c r="B19" s="115"/>
      <c r="C19" s="86" t="s">
        <v>64</v>
      </c>
      <c r="D19" s="116" t="s">
        <v>6</v>
      </c>
      <c r="E19" s="122">
        <v>186195.18708070408</v>
      </c>
      <c r="F19" s="122">
        <v>230889.93011508606</v>
      </c>
      <c r="G19" s="122">
        <v>252920.18344595985</v>
      </c>
      <c r="H19" s="122">
        <v>309595.54315481934</v>
      </c>
      <c r="I19" s="122">
        <v>355271.41545066121</v>
      </c>
      <c r="J19" s="122">
        <v>390227.04205274547</v>
      </c>
      <c r="K19" s="123">
        <v>435416.32354360988</v>
      </c>
      <c r="O19" s="149"/>
      <c r="P19" s="115"/>
      <c r="Q19" s="86" t="s">
        <v>64</v>
      </c>
      <c r="R19" s="116" t="s">
        <v>6</v>
      </c>
      <c r="S19" s="122">
        <f>+E19*'71'!B$27</f>
        <v>296795.12820664229</v>
      </c>
      <c r="T19" s="122">
        <f>+F19*'71'!C$27</f>
        <v>321860.56258043001</v>
      </c>
      <c r="U19" s="122">
        <f>+G19*'71'!D$27</f>
        <v>330819.59994731547</v>
      </c>
      <c r="V19" s="122">
        <f>+H19*'71'!E$27</f>
        <v>387304.02448667894</v>
      </c>
      <c r="W19" s="122">
        <f>+I19*'71'!F$27</f>
        <v>404654.14219830313</v>
      </c>
      <c r="X19" s="122">
        <f>+J19*'71'!G$27</f>
        <v>423786.56766928162</v>
      </c>
      <c r="Y19" s="123">
        <f>+K19*'71'!H$27</f>
        <v>435416.32354360988</v>
      </c>
    </row>
    <row r="20" spans="1:25" x14ac:dyDescent="0.25">
      <c r="A20" s="149"/>
      <c r="B20" s="115"/>
      <c r="C20" s="86"/>
      <c r="D20" s="116" t="s">
        <v>24</v>
      </c>
      <c r="E20" s="122">
        <v>2010.9101829224508</v>
      </c>
      <c r="F20" s="122">
        <v>2770.1720323439849</v>
      </c>
      <c r="G20" s="122">
        <v>3471.4649540227492</v>
      </c>
      <c r="H20" s="122">
        <v>3747.5266899094404</v>
      </c>
      <c r="I20" s="122">
        <v>3061.8571820266347</v>
      </c>
      <c r="J20" s="122">
        <v>3329.8835947196021</v>
      </c>
      <c r="K20" s="123">
        <v>8204.2033294978064</v>
      </c>
      <c r="O20" s="149"/>
      <c r="P20" s="115"/>
      <c r="Q20" s="86"/>
      <c r="R20" s="116" t="s">
        <v>24</v>
      </c>
      <c r="S20" s="122">
        <f>+E20*'71'!B$27</f>
        <v>3205.390831578386</v>
      </c>
      <c r="T20" s="122">
        <f>+F20*'71'!C$27</f>
        <v>3861.6198130875155</v>
      </c>
      <c r="U20" s="122">
        <f>+G20*'71'!D$27</f>
        <v>4540.6761598617559</v>
      </c>
      <c r="V20" s="122">
        <f>+H20*'71'!E$27</f>
        <v>4688.1558890767092</v>
      </c>
      <c r="W20" s="122">
        <f>+I20*'71'!F$27</f>
        <v>3487.4553303283369</v>
      </c>
      <c r="X20" s="122">
        <f>+J20*'71'!G$27</f>
        <v>3616.2535838654881</v>
      </c>
      <c r="Y20" s="123">
        <f>+K20*'71'!H$27</f>
        <v>8204.2033294978064</v>
      </c>
    </row>
    <row r="21" spans="1:25" x14ac:dyDescent="0.25">
      <c r="C21" s="86" t="s">
        <v>65</v>
      </c>
      <c r="D21" s="116" t="s">
        <v>6</v>
      </c>
      <c r="E21" s="122">
        <v>227200.1088678237</v>
      </c>
      <c r="F21" s="122">
        <v>261354.97726918245</v>
      </c>
      <c r="G21" s="122">
        <v>275320.89261895971</v>
      </c>
      <c r="H21" s="122">
        <v>351636.31140373478</v>
      </c>
      <c r="I21" s="122">
        <v>397743.72752866865</v>
      </c>
      <c r="J21" s="122">
        <v>434765.92024234077</v>
      </c>
      <c r="K21" s="123">
        <v>486353.40850731748</v>
      </c>
      <c r="O21" s="30"/>
      <c r="Q21" s="86" t="s">
        <v>65</v>
      </c>
      <c r="R21" s="116" t="s">
        <v>6</v>
      </c>
      <c r="S21" s="122">
        <f>+E21*'71'!B$27</f>
        <v>362156.97353531094</v>
      </c>
      <c r="T21" s="122">
        <f>+F21*'71'!C$27</f>
        <v>364328.83831324038</v>
      </c>
      <c r="U21" s="122">
        <f>+G21*'71'!D$27</f>
        <v>360119.72754559934</v>
      </c>
      <c r="V21" s="122">
        <f>+H21*'71'!E$27</f>
        <v>439897.0255660722</v>
      </c>
      <c r="W21" s="122">
        <f>+I21*'71'!F$27</f>
        <v>453030.10565515357</v>
      </c>
      <c r="X21" s="122">
        <f>+J21*'71'!G$27</f>
        <v>472155.78938318213</v>
      </c>
      <c r="Y21" s="123">
        <f>+K21*'71'!H$27</f>
        <v>486353.40850731748</v>
      </c>
    </row>
    <row r="22" spans="1:25" x14ac:dyDescent="0.25">
      <c r="A22" s="149"/>
      <c r="B22" s="115"/>
      <c r="C22" s="86"/>
      <c r="D22" s="116" t="s">
        <v>24</v>
      </c>
      <c r="E22" s="122">
        <v>2734.7736167006642</v>
      </c>
      <c r="F22" s="122">
        <v>3143.0502163519509</v>
      </c>
      <c r="G22" s="122">
        <v>4547.8749240908101</v>
      </c>
      <c r="H22" s="122">
        <v>5832.2700046564478</v>
      </c>
      <c r="I22" s="122">
        <v>3781.2771130441288</v>
      </c>
      <c r="J22" s="122">
        <v>4414.3767942287022</v>
      </c>
      <c r="K22" s="123">
        <v>6174.4041896227473</v>
      </c>
      <c r="O22" s="149"/>
      <c r="P22" s="115"/>
      <c r="Q22" s="86"/>
      <c r="R22" s="116" t="s">
        <v>24</v>
      </c>
      <c r="S22" s="122">
        <f>+E22*'71'!B$27</f>
        <v>4359.2291450208586</v>
      </c>
      <c r="T22" s="122">
        <f>+F22*'71'!C$27</f>
        <v>4381.4120015946201</v>
      </c>
      <c r="U22" s="122">
        <f>+G22*'71'!D$27</f>
        <v>5948.6204007107799</v>
      </c>
      <c r="V22" s="122">
        <f>+H22*'71'!E$27</f>
        <v>7296.1697758252158</v>
      </c>
      <c r="W22" s="122">
        <f>+I22*'71'!F$27</f>
        <v>4306.8746317572632</v>
      </c>
      <c r="X22" s="122">
        <f>+J22*'71'!G$27</f>
        <v>4794.0131985323706</v>
      </c>
      <c r="Y22" s="123">
        <f>+K22*'71'!H$27</f>
        <v>6174.4041896227473</v>
      </c>
    </row>
    <row r="23" spans="1:25" x14ac:dyDescent="0.25">
      <c r="A23" s="149"/>
      <c r="B23" s="115"/>
      <c r="C23" s="88" t="s">
        <v>66</v>
      </c>
      <c r="D23" s="116" t="s">
        <v>6</v>
      </c>
      <c r="E23" s="122">
        <v>269667.04614133958</v>
      </c>
      <c r="F23" s="122">
        <v>320105.1780770233</v>
      </c>
      <c r="G23" s="122">
        <v>350237.38604686782</v>
      </c>
      <c r="H23" s="122">
        <v>431297.14072822779</v>
      </c>
      <c r="I23" s="122">
        <v>485646.11803915608</v>
      </c>
      <c r="J23" s="122">
        <v>521515.05520582199</v>
      </c>
      <c r="K23" s="123">
        <v>587713.22778792272</v>
      </c>
      <c r="O23" s="149"/>
      <c r="P23" s="115"/>
      <c r="Q23" s="88" t="s">
        <v>66</v>
      </c>
      <c r="R23" s="116" t="s">
        <v>6</v>
      </c>
      <c r="S23" s="122">
        <f>+E23*'71'!B$27</f>
        <v>429849.27154929528</v>
      </c>
      <c r="T23" s="122">
        <f>+F23*'71'!C$27</f>
        <v>446226.61823937052</v>
      </c>
      <c r="U23" s="122">
        <f>+G23*'71'!D$27</f>
        <v>458110.5009493031</v>
      </c>
      <c r="V23" s="122">
        <f>+H23*'71'!E$27</f>
        <v>539552.72305101296</v>
      </c>
      <c r="W23" s="122">
        <f>+I23*'71'!F$27</f>
        <v>553150.92844659882</v>
      </c>
      <c r="X23" s="122">
        <f>+J23*'71'!G$27</f>
        <v>566365.34995352267</v>
      </c>
      <c r="Y23" s="123">
        <f>+K23*'71'!H$27</f>
        <v>587713.22778792272</v>
      </c>
    </row>
    <row r="24" spans="1:25" x14ac:dyDescent="0.25">
      <c r="A24" s="149"/>
      <c r="B24" s="115"/>
      <c r="C24" s="88"/>
      <c r="D24" s="116" t="s">
        <v>24</v>
      </c>
      <c r="E24" s="122">
        <v>4370.3162487976124</v>
      </c>
      <c r="F24" s="122">
        <v>6178.2906500474473</v>
      </c>
      <c r="G24" s="122">
        <v>5554.3850018551348</v>
      </c>
      <c r="H24" s="122">
        <v>7485.0949868135513</v>
      </c>
      <c r="I24" s="122">
        <v>6471.6141121774963</v>
      </c>
      <c r="J24" s="122">
        <v>6289.2460558255716</v>
      </c>
      <c r="K24" s="123">
        <v>7354.4245020480548</v>
      </c>
      <c r="O24" s="149"/>
      <c r="P24" s="115"/>
      <c r="Q24" s="88"/>
      <c r="R24" s="116" t="s">
        <v>24</v>
      </c>
      <c r="S24" s="122">
        <f>+E24*'71'!B$27</f>
        <v>6966.2841005833934</v>
      </c>
      <c r="T24" s="122">
        <f>+F24*'71'!C$27</f>
        <v>8612.5371661661429</v>
      </c>
      <c r="U24" s="122">
        <f>+G24*'71'!D$27</f>
        <v>7265.1355824265165</v>
      </c>
      <c r="V24" s="122">
        <f>+H24*'71'!E$27</f>
        <v>9363.8538285037521</v>
      </c>
      <c r="W24" s="122">
        <f>+I24*'71'!F$27</f>
        <v>7371.168473770168</v>
      </c>
      <c r="X24" s="122">
        <f>+J24*'71'!G$27</f>
        <v>6830.1212166265714</v>
      </c>
      <c r="Y24" s="123">
        <f>+K24*'71'!H$27</f>
        <v>7354.4245020480548</v>
      </c>
    </row>
    <row r="25" spans="1:25" x14ac:dyDescent="0.25">
      <c r="C25" s="88" t="s">
        <v>67</v>
      </c>
      <c r="D25" s="116" t="s">
        <v>6</v>
      </c>
      <c r="E25" s="122">
        <v>386190.80952188326</v>
      </c>
      <c r="F25" s="122">
        <v>441488.54023462074</v>
      </c>
      <c r="G25" s="122">
        <v>500874.21886388183</v>
      </c>
      <c r="H25" s="122">
        <v>619774.23115240317</v>
      </c>
      <c r="I25" s="122">
        <v>675135.71842025744</v>
      </c>
      <c r="J25" s="122">
        <v>725380.10096127947</v>
      </c>
      <c r="K25" s="123">
        <v>909194.01183790632</v>
      </c>
      <c r="O25" s="30"/>
      <c r="Q25" s="88" t="s">
        <v>67</v>
      </c>
      <c r="R25" s="116" t="s">
        <v>6</v>
      </c>
      <c r="S25" s="122">
        <f>+E25*'71'!B$27</f>
        <v>615588.15037788183</v>
      </c>
      <c r="T25" s="122">
        <f>+F25*'71'!C$27</f>
        <v>615435.02508706134</v>
      </c>
      <c r="U25" s="122">
        <f>+G25*'71'!D$27</f>
        <v>655143.4782739575</v>
      </c>
      <c r="V25" s="122">
        <f>+H25*'71'!E$27</f>
        <v>775337.56317165634</v>
      </c>
      <c r="W25" s="122">
        <f>+I25*'71'!F$27</f>
        <v>768979.58328067325</v>
      </c>
      <c r="X25" s="122">
        <f>+J25*'71'!G$27</f>
        <v>787762.7896439496</v>
      </c>
      <c r="Y25" s="123">
        <f>+K25*'71'!H$27</f>
        <v>909194.01183790632</v>
      </c>
    </row>
    <row r="26" spans="1:25" x14ac:dyDescent="0.25">
      <c r="A26" s="108"/>
      <c r="B26" s="45"/>
      <c r="C26" s="88"/>
      <c r="D26" s="116" t="s">
        <v>24</v>
      </c>
      <c r="E26" s="122">
        <v>7026.4330801222559</v>
      </c>
      <c r="F26" s="122">
        <v>8693.2099608273438</v>
      </c>
      <c r="G26" s="122">
        <v>9008.3834011744766</v>
      </c>
      <c r="H26" s="122">
        <v>8888.5810705185522</v>
      </c>
      <c r="I26" s="122">
        <v>8897.3730607000107</v>
      </c>
      <c r="J26" s="122">
        <v>11554.778067827167</v>
      </c>
      <c r="K26" s="123">
        <v>11789.573632644604</v>
      </c>
      <c r="O26" s="108"/>
      <c r="P26" s="45"/>
      <c r="Q26" s="88"/>
      <c r="R26" s="116" t="s">
        <v>24</v>
      </c>
      <c r="S26" s="122">
        <f>+E26*'71'!B$27</f>
        <v>11200.134329714874</v>
      </c>
      <c r="T26" s="122">
        <f>+F26*'71'!C$27</f>
        <v>12118.334685393318</v>
      </c>
      <c r="U26" s="122">
        <f>+G26*'71'!D$27</f>
        <v>11782.965488736216</v>
      </c>
      <c r="V26" s="122">
        <f>+H26*'71'!E$27</f>
        <v>11119.614919218708</v>
      </c>
      <c r="W26" s="122">
        <f>+I26*'71'!F$27</f>
        <v>10134.107916137313</v>
      </c>
      <c r="X26" s="122">
        <f>+J26*'71'!G$27</f>
        <v>12548.488981660304</v>
      </c>
      <c r="Y26" s="123">
        <f>+K26*'71'!H$27</f>
        <v>11789.573632644604</v>
      </c>
    </row>
    <row r="27" spans="1:25" x14ac:dyDescent="0.25">
      <c r="A27" s="109"/>
      <c r="C27" s="88" t="s">
        <v>68</v>
      </c>
      <c r="D27" s="116" t="s">
        <v>6</v>
      </c>
      <c r="E27" s="122">
        <v>914543.0107992125</v>
      </c>
      <c r="F27" s="122">
        <v>1145350.0273988114</v>
      </c>
      <c r="G27" s="122">
        <v>1224170.322744729</v>
      </c>
      <c r="H27" s="122">
        <v>1459201.3739109589</v>
      </c>
      <c r="I27" s="122">
        <v>1545345.8067498712</v>
      </c>
      <c r="J27" s="122">
        <v>1758829.5955686504</v>
      </c>
      <c r="K27" s="123">
        <v>1920464.9588514366</v>
      </c>
      <c r="O27" s="109"/>
      <c r="Q27" s="88" t="s">
        <v>68</v>
      </c>
      <c r="R27" s="116" t="s">
        <v>6</v>
      </c>
      <c r="S27" s="122">
        <f>+E27*'71'!B$27</f>
        <v>1457781.5592139447</v>
      </c>
      <c r="T27" s="122">
        <f>+F27*'71'!C$27</f>
        <v>1596617.9381939434</v>
      </c>
      <c r="U27" s="122">
        <f>+G27*'71'!D$27</f>
        <v>1601214.7821501056</v>
      </c>
      <c r="V27" s="122">
        <f>+H27*'71'!E$27</f>
        <v>1825460.9187626094</v>
      </c>
      <c r="W27" s="122">
        <f>+I27*'71'!F$27</f>
        <v>1760148.8738881033</v>
      </c>
      <c r="X27" s="122">
        <f>+J27*'71'!G$27</f>
        <v>1910088.9407875545</v>
      </c>
      <c r="Y27" s="123">
        <f>+K27*'71'!H$27</f>
        <v>1920464.9588514366</v>
      </c>
    </row>
    <row r="28" spans="1:25" x14ac:dyDescent="0.25">
      <c r="A28" s="109"/>
      <c r="C28" s="45"/>
      <c r="D28" s="116" t="s">
        <v>24</v>
      </c>
      <c r="E28" s="122">
        <v>27324.423347167365</v>
      </c>
      <c r="F28" s="122">
        <v>50592.976094870355</v>
      </c>
      <c r="G28" s="122">
        <v>56295.941122835939</v>
      </c>
      <c r="H28" s="122">
        <v>43265.734569209344</v>
      </c>
      <c r="I28" s="122">
        <v>49244.07833690985</v>
      </c>
      <c r="J28" s="122">
        <v>47417.028146162193</v>
      </c>
      <c r="K28" s="123">
        <v>48332.48732804176</v>
      </c>
      <c r="O28" s="109"/>
      <c r="Q28" s="45"/>
      <c r="R28" s="116" t="s">
        <v>24</v>
      </c>
      <c r="S28" s="122">
        <f>+E28*'71'!B$27</f>
        <v>43555.130815384779</v>
      </c>
      <c r="T28" s="122">
        <f>+F28*'71'!C$27</f>
        <v>70526.608676249278</v>
      </c>
      <c r="U28" s="122">
        <f>+G28*'71'!D$27</f>
        <v>73635.090988669413</v>
      </c>
      <c r="V28" s="122">
        <f>+H28*'71'!E$27</f>
        <v>54125.433946080884</v>
      </c>
      <c r="W28" s="122">
        <f>+I28*'71'!F$27</f>
        <v>56089.005225740322</v>
      </c>
      <c r="X28" s="122">
        <f>+J28*'71'!G$27</f>
        <v>51494.892566732145</v>
      </c>
      <c r="Y28" s="123">
        <f>+K28*'71'!H$27</f>
        <v>48332.48732804176</v>
      </c>
    </row>
    <row r="29" spans="1:25" x14ac:dyDescent="0.25">
      <c r="A29" s="109"/>
      <c r="C29" s="45" t="s">
        <v>20</v>
      </c>
      <c r="D29" s="116" t="s">
        <v>6</v>
      </c>
      <c r="E29" s="122">
        <f>+'77'!E41</f>
        <v>280764.75642196584</v>
      </c>
      <c r="F29" s="122">
        <f>+'77'!F41</f>
        <v>352534.1070044628</v>
      </c>
      <c r="G29" s="122">
        <f>+'77'!G41</f>
        <v>382280.37957241613</v>
      </c>
      <c r="H29" s="122">
        <f>+'77'!H41</f>
        <v>469106.47110915347</v>
      </c>
      <c r="I29" s="122">
        <f>+'77'!I41</f>
        <v>520936.02978897537</v>
      </c>
      <c r="J29" s="122">
        <f>+'77'!J41</f>
        <v>574423.71846092807</v>
      </c>
      <c r="K29" s="123">
        <f>+'77'!K41</f>
        <v>699327.48748415441</v>
      </c>
      <c r="O29" s="109"/>
      <c r="Q29" s="45" t="s">
        <v>20</v>
      </c>
      <c r="R29" s="116" t="s">
        <v>6</v>
      </c>
      <c r="S29" s="122">
        <f>+E29*'71'!B$27</f>
        <v>447539.02173661353</v>
      </c>
      <c r="T29" s="122">
        <f>+F29*'71'!C$27</f>
        <v>491432.5451642212</v>
      </c>
      <c r="U29" s="122">
        <f>+G29*'71'!D$27</f>
        <v>500022.73648072034</v>
      </c>
      <c r="V29" s="122">
        <f>+H29*'71'!E$27</f>
        <v>586852.19535755098</v>
      </c>
      <c r="W29" s="122">
        <f>+I29*'71'!F$27</f>
        <v>593346.13792964292</v>
      </c>
      <c r="X29" s="122">
        <f>+J29*'71'!G$27</f>
        <v>623824.15824856795</v>
      </c>
      <c r="Y29" s="123">
        <f>+K29*'71'!H$27</f>
        <v>699327.48748415441</v>
      </c>
    </row>
    <row r="30" spans="1:25" x14ac:dyDescent="0.25">
      <c r="A30" s="109"/>
      <c r="C30" s="45"/>
      <c r="D30" s="116" t="s">
        <v>24</v>
      </c>
      <c r="E30" s="122">
        <f>+'77'!E42</f>
        <v>5559.5994585891231</v>
      </c>
      <c r="F30" s="122">
        <f>+'77'!F42</f>
        <v>8148.940787149575</v>
      </c>
      <c r="G30" s="122">
        <f>+'77'!G42</f>
        <v>9029.2982013510318</v>
      </c>
      <c r="H30" s="122">
        <f>+'77'!H42</f>
        <v>8493.2162299516585</v>
      </c>
      <c r="I30" s="122">
        <f>+'77'!I42</f>
        <v>8270.8524786786293</v>
      </c>
      <c r="J30" s="122">
        <f>+'77'!J42</f>
        <v>9591.0837472710828</v>
      </c>
      <c r="K30" s="123">
        <f>+'77'!K42</f>
        <v>10117.438496599163</v>
      </c>
      <c r="O30" s="109"/>
      <c r="Q30" s="45"/>
      <c r="R30" s="116" t="s">
        <v>24</v>
      </c>
      <c r="S30" s="122">
        <f>+E30*'71'!B$27</f>
        <v>8862.0015369910616</v>
      </c>
      <c r="T30" s="122">
        <f>+F30*'71'!C$27</f>
        <v>11359.623457286509</v>
      </c>
      <c r="U30" s="122">
        <f>+G30*'71'!D$27</f>
        <v>11810.32204736715</v>
      </c>
      <c r="V30" s="122">
        <f>+H30*'71'!E$27</f>
        <v>10625.013503669525</v>
      </c>
      <c r="W30" s="122">
        <f>+I30*'71'!F$27</f>
        <v>9420.5009732149592</v>
      </c>
      <c r="X30" s="122">
        <f>+J30*'71'!G$27</f>
        <v>10415.916949536397</v>
      </c>
      <c r="Y30" s="123">
        <f>+K30*'71'!H$27</f>
        <v>10117.438496599163</v>
      </c>
    </row>
    <row r="31" spans="1:25" x14ac:dyDescent="0.25">
      <c r="A31" s="109"/>
      <c r="C31" s="45"/>
      <c r="D31" s="116"/>
      <c r="E31" s="122"/>
      <c r="F31" s="122"/>
      <c r="G31" s="122"/>
      <c r="H31" s="122"/>
      <c r="I31" s="122"/>
      <c r="J31" s="122"/>
      <c r="K31" s="123"/>
      <c r="O31" s="109"/>
      <c r="Q31" s="45"/>
      <c r="R31" s="116"/>
      <c r="S31" s="122"/>
      <c r="T31" s="122"/>
      <c r="U31" s="122"/>
      <c r="V31" s="122"/>
      <c r="W31" s="122"/>
      <c r="X31" s="122"/>
      <c r="Y31" s="123"/>
    </row>
    <row r="32" spans="1:25" x14ac:dyDescent="0.25">
      <c r="A32" s="109"/>
      <c r="B32" s="45" t="s">
        <v>21</v>
      </c>
      <c r="C32" s="86" t="s">
        <v>59</v>
      </c>
      <c r="D32" s="116" t="s">
        <v>6</v>
      </c>
      <c r="E32" s="122">
        <v>50754.901511883596</v>
      </c>
      <c r="F32" s="122">
        <v>66230.291189697469</v>
      </c>
      <c r="G32" s="122">
        <v>69023.450568146756</v>
      </c>
      <c r="H32" s="122">
        <v>85846.354930883972</v>
      </c>
      <c r="I32" s="122">
        <v>103376.91428983735</v>
      </c>
      <c r="J32" s="122">
        <v>112612.38227831252</v>
      </c>
      <c r="K32" s="123">
        <v>50808.222586337281</v>
      </c>
      <c r="O32" s="109"/>
      <c r="P32" s="45" t="s">
        <v>21</v>
      </c>
      <c r="Q32" s="86" t="s">
        <v>59</v>
      </c>
      <c r="R32" s="116" t="s">
        <v>6</v>
      </c>
      <c r="S32" s="122">
        <f>+E32*'71'!B$27</f>
        <v>80903.313009942445</v>
      </c>
      <c r="T32" s="122">
        <f>+F32*'71'!C$27</f>
        <v>92325.025918438274</v>
      </c>
      <c r="U32" s="122">
        <f>+G32*'71'!D$27</f>
        <v>90282.673343135961</v>
      </c>
      <c r="V32" s="122">
        <f>+H32*'71'!E$27</f>
        <v>107393.79001853584</v>
      </c>
      <c r="W32" s="122">
        <f>+I32*'71'!F$27</f>
        <v>117746.30537612474</v>
      </c>
      <c r="X32" s="122">
        <f>+J32*'71'!G$27</f>
        <v>122297.04715424741</v>
      </c>
      <c r="Y32" s="123">
        <f>+K32*'71'!H$27</f>
        <v>50808.222586337281</v>
      </c>
    </row>
    <row r="33" spans="1:25" x14ac:dyDescent="0.25">
      <c r="A33" s="109"/>
      <c r="B33" s="45"/>
      <c r="C33" s="86"/>
      <c r="D33" s="116" t="s">
        <v>24</v>
      </c>
      <c r="E33" s="122">
        <v>1402.4222718631727</v>
      </c>
      <c r="F33" s="122">
        <v>1989.587992643852</v>
      </c>
      <c r="G33" s="122">
        <v>3460.2999327664152</v>
      </c>
      <c r="H33" s="122">
        <v>3184.7054757384726</v>
      </c>
      <c r="I33" s="122">
        <v>2640.3221059873326</v>
      </c>
      <c r="J33" s="122">
        <v>2971.3573776064109</v>
      </c>
      <c r="K33" s="123">
        <v>2731.7292176793817</v>
      </c>
      <c r="O33" s="109"/>
      <c r="P33" s="45"/>
      <c r="Q33" s="86"/>
      <c r="R33" s="116" t="s">
        <v>24</v>
      </c>
      <c r="S33" s="122">
        <f>+E33*'71'!B$27</f>
        <v>2235.461101349897</v>
      </c>
      <c r="T33" s="122">
        <f>+F33*'71'!C$27</f>
        <v>2773.4856617455298</v>
      </c>
      <c r="U33" s="122">
        <f>+G33*'71'!D$27</f>
        <v>4526.0723120584717</v>
      </c>
      <c r="V33" s="122">
        <f>+H33*'71'!E$27</f>
        <v>3984.0665501488288</v>
      </c>
      <c r="W33" s="122">
        <f>+I33*'71'!F$27</f>
        <v>3007.3268787195721</v>
      </c>
      <c r="X33" s="122">
        <f>+J33*'71'!G$27</f>
        <v>3226.8941120805625</v>
      </c>
      <c r="Y33" s="123">
        <f>+K33*'71'!H$27</f>
        <v>2731.7292176793817</v>
      </c>
    </row>
    <row r="34" spans="1:25" x14ac:dyDescent="0.25">
      <c r="A34" s="109"/>
      <c r="B34" s="45"/>
      <c r="C34" s="86" t="s">
        <v>60</v>
      </c>
      <c r="D34" s="116" t="s">
        <v>6</v>
      </c>
      <c r="E34" s="122">
        <v>80845.677875771973</v>
      </c>
      <c r="F34" s="122">
        <v>106064.45112380652</v>
      </c>
      <c r="G34" s="122">
        <v>111662.84780100085</v>
      </c>
      <c r="H34" s="122">
        <v>144606.90515327427</v>
      </c>
      <c r="I34" s="122">
        <v>172348.33722146365</v>
      </c>
      <c r="J34" s="122">
        <v>184688.38085461251</v>
      </c>
      <c r="K34" s="123">
        <v>145643.65070640374</v>
      </c>
      <c r="O34" s="109"/>
      <c r="P34" s="45"/>
      <c r="Q34" s="86" t="s">
        <v>60</v>
      </c>
      <c r="R34" s="116" t="s">
        <v>6</v>
      </c>
      <c r="S34" s="122">
        <f>+E34*'71'!B$27</f>
        <v>128868.01053398052</v>
      </c>
      <c r="T34" s="122">
        <f>+F34*'71'!C$27</f>
        <v>147853.8448665863</v>
      </c>
      <c r="U34" s="122">
        <f>+G34*'71'!D$27</f>
        <v>146055.00492370912</v>
      </c>
      <c r="V34" s="122">
        <f>+H34*'71'!E$27</f>
        <v>180903.2383467461</v>
      </c>
      <c r="W34" s="122">
        <f>+I34*'71'!F$27</f>
        <v>196304.75609524711</v>
      </c>
      <c r="X34" s="122">
        <f>+J34*'71'!G$27</f>
        <v>200571.58160810921</v>
      </c>
      <c r="Y34" s="123">
        <f>+K34*'71'!H$27</f>
        <v>145643.65070640374</v>
      </c>
    </row>
    <row r="35" spans="1:25" x14ac:dyDescent="0.25">
      <c r="A35" s="109"/>
      <c r="B35" s="45"/>
      <c r="C35" s="86"/>
      <c r="D35" s="116" t="s">
        <v>24</v>
      </c>
      <c r="E35" s="122">
        <v>1824.6300000216327</v>
      </c>
      <c r="F35" s="122">
        <v>1920.5597677514208</v>
      </c>
      <c r="G35" s="122">
        <v>2706.9239431067072</v>
      </c>
      <c r="H35" s="122">
        <v>2295.6996008625565</v>
      </c>
      <c r="I35" s="122">
        <v>2229.0325692711435</v>
      </c>
      <c r="J35" s="122">
        <v>2787.3568053739486</v>
      </c>
      <c r="K35" s="123">
        <v>3004.4078765257677</v>
      </c>
      <c r="O35" s="109"/>
      <c r="P35" s="45"/>
      <c r="Q35" s="86"/>
      <c r="R35" s="116" t="s">
        <v>24</v>
      </c>
      <c r="S35" s="122">
        <f>+E35*'71'!B$27</f>
        <v>2908.4602200344821</v>
      </c>
      <c r="T35" s="122">
        <f>+F35*'71'!C$27</f>
        <v>2677.2603162454811</v>
      </c>
      <c r="U35" s="122">
        <f>+G35*'71'!D$27</f>
        <v>3540.6565175835731</v>
      </c>
      <c r="V35" s="122">
        <f>+H35*'71'!E$27</f>
        <v>2871.9202006790579</v>
      </c>
      <c r="W35" s="122">
        <f>+I35*'71'!F$27</f>
        <v>2538.8680963998327</v>
      </c>
      <c r="X35" s="122">
        <f>+J35*'71'!G$27</f>
        <v>3027.0694906361086</v>
      </c>
      <c r="Y35" s="123">
        <f>+K35*'71'!H$27</f>
        <v>3004.4078765257677</v>
      </c>
    </row>
    <row r="36" spans="1:25" x14ac:dyDescent="0.25">
      <c r="A36" s="109"/>
      <c r="B36" s="45"/>
      <c r="C36" s="86" t="s">
        <v>61</v>
      </c>
      <c r="D36" s="116" t="s">
        <v>6</v>
      </c>
      <c r="E36" s="122">
        <v>95951.407929199166</v>
      </c>
      <c r="F36" s="122">
        <v>124960.40062387536</v>
      </c>
      <c r="G36" s="122">
        <v>139679.17688736436</v>
      </c>
      <c r="H36" s="122">
        <v>169438.09578375754</v>
      </c>
      <c r="I36" s="122">
        <v>200060.52299375238</v>
      </c>
      <c r="J36" s="122">
        <v>220122.71564228943</v>
      </c>
      <c r="K36" s="123">
        <v>224619.98229171865</v>
      </c>
      <c r="O36" s="109"/>
      <c r="P36" s="45"/>
      <c r="Q36" s="86" t="s">
        <v>61</v>
      </c>
      <c r="R36" s="116" t="s">
        <v>6</v>
      </c>
      <c r="S36" s="122">
        <f>+E36*'71'!B$27</f>
        <v>152946.54423914346</v>
      </c>
      <c r="T36" s="122">
        <f>+F36*'71'!C$27</f>
        <v>174194.79846968228</v>
      </c>
      <c r="U36" s="122">
        <f>+G36*'71'!D$27</f>
        <v>182700.36336867258</v>
      </c>
      <c r="V36" s="122">
        <f>+H36*'71'!E$27</f>
        <v>211967.05782548068</v>
      </c>
      <c r="W36" s="122">
        <f>+I36*'71'!F$27</f>
        <v>227868.93568988398</v>
      </c>
      <c r="X36" s="122">
        <f>+J36*'71'!G$27</f>
        <v>239053.26918752634</v>
      </c>
      <c r="Y36" s="123">
        <f>+K36*'71'!H$27</f>
        <v>224619.98229171865</v>
      </c>
    </row>
    <row r="37" spans="1:25" x14ac:dyDescent="0.25">
      <c r="A37" s="109"/>
      <c r="B37" s="45"/>
      <c r="C37" s="86"/>
      <c r="D37" s="116" t="s">
        <v>24</v>
      </c>
      <c r="E37" s="122">
        <v>1595.5850600238573</v>
      </c>
      <c r="F37" s="122">
        <v>2390.777713484194</v>
      </c>
      <c r="G37" s="122">
        <v>2222.8158512567215</v>
      </c>
      <c r="H37" s="122">
        <v>2346.7071064666338</v>
      </c>
      <c r="I37" s="122">
        <v>2011.7738199037367</v>
      </c>
      <c r="J37" s="122">
        <v>2347.0063049534419</v>
      </c>
      <c r="K37" s="123">
        <v>3378.058681272476</v>
      </c>
      <c r="O37" s="109"/>
      <c r="P37" s="45"/>
      <c r="Q37" s="86"/>
      <c r="R37" s="116" t="s">
        <v>24</v>
      </c>
      <c r="S37" s="122">
        <f>+E37*'71'!B$27</f>
        <v>2543.3625856780282</v>
      </c>
      <c r="T37" s="122">
        <f>+F37*'71'!C$27</f>
        <v>3332.7441325969667</v>
      </c>
      <c r="U37" s="122">
        <f>+G37*'71'!D$27</f>
        <v>2907.4431334437918</v>
      </c>
      <c r="V37" s="122">
        <f>+H37*'71'!E$27</f>
        <v>2935.7305901897585</v>
      </c>
      <c r="W37" s="122">
        <f>+I37*'71'!F$27</f>
        <v>2291.4103808703562</v>
      </c>
      <c r="X37" s="122">
        <f>+J37*'71'!G$27</f>
        <v>2548.8488471794381</v>
      </c>
      <c r="Y37" s="123">
        <f>+K37*'71'!H$27</f>
        <v>3378.058681272476</v>
      </c>
    </row>
    <row r="38" spans="1:25" x14ac:dyDescent="0.25">
      <c r="A38" s="109"/>
      <c r="B38" s="45"/>
      <c r="C38" s="86" t="s">
        <v>62</v>
      </c>
      <c r="D38" s="116" t="s">
        <v>6</v>
      </c>
      <c r="E38" s="122">
        <v>110575.72792695729</v>
      </c>
      <c r="F38" s="122">
        <v>138954.52417418532</v>
      </c>
      <c r="G38" s="122">
        <v>155263.72353407615</v>
      </c>
      <c r="H38" s="122">
        <v>191353.67767112321</v>
      </c>
      <c r="I38" s="122">
        <v>220032.34134524432</v>
      </c>
      <c r="J38" s="122">
        <v>245220.45223218054</v>
      </c>
      <c r="K38" s="123">
        <v>272069.94048665202</v>
      </c>
      <c r="O38" s="109"/>
      <c r="P38" s="45"/>
      <c r="Q38" s="86" t="s">
        <v>62</v>
      </c>
      <c r="R38" s="116" t="s">
        <v>6</v>
      </c>
      <c r="S38" s="122">
        <f>+E38*'71'!B$27</f>
        <v>176257.71031556992</v>
      </c>
      <c r="T38" s="122">
        <f>+F38*'71'!C$27</f>
        <v>193702.60669881437</v>
      </c>
      <c r="U38" s="122">
        <f>+G38*'71'!D$27</f>
        <v>203084.95038257161</v>
      </c>
      <c r="V38" s="122">
        <f>+H38*'71'!E$27</f>
        <v>239383.45076657512</v>
      </c>
      <c r="W38" s="122">
        <f>+I38*'71'!F$27</f>
        <v>250616.83679223328</v>
      </c>
      <c r="X38" s="122">
        <f>+J38*'71'!G$27</f>
        <v>266309.41112414812</v>
      </c>
      <c r="Y38" s="123">
        <f>+K38*'71'!H$27</f>
        <v>272069.94048665202</v>
      </c>
    </row>
    <row r="39" spans="1:25" x14ac:dyDescent="0.25">
      <c r="A39" s="109"/>
      <c r="B39" s="45"/>
      <c r="C39" s="86"/>
      <c r="D39" s="116" t="s">
        <v>24</v>
      </c>
      <c r="E39" s="122">
        <v>1765.958657320158</v>
      </c>
      <c r="F39" s="122">
        <v>1777.2475868734537</v>
      </c>
      <c r="G39" s="122">
        <v>2162.9660378526146</v>
      </c>
      <c r="H39" s="122">
        <v>2335.101754423426</v>
      </c>
      <c r="I39" s="122">
        <v>2317.0432755845859</v>
      </c>
      <c r="J39" s="122">
        <v>2261.6355276066438</v>
      </c>
      <c r="K39" s="123">
        <v>3524.2536977735558</v>
      </c>
      <c r="O39" s="109"/>
      <c r="P39" s="45"/>
      <c r="Q39" s="86"/>
      <c r="R39" s="116" t="s">
        <v>24</v>
      </c>
      <c r="S39" s="122">
        <f>+E39*'71'!B$27</f>
        <v>2814.9380997683315</v>
      </c>
      <c r="T39" s="122">
        <f>+F39*'71'!C$27</f>
        <v>2477.4831361015945</v>
      </c>
      <c r="U39" s="122">
        <f>+G39*'71'!D$27</f>
        <v>2829.15957751122</v>
      </c>
      <c r="V39" s="122">
        <f>+H39*'71'!E$27</f>
        <v>2921.2122947837056</v>
      </c>
      <c r="W39" s="122">
        <f>+I39*'71'!F$27</f>
        <v>2639.1122908908433</v>
      </c>
      <c r="X39" s="122">
        <f>+J39*'71'!G$27</f>
        <v>2456.1361829808152</v>
      </c>
      <c r="Y39" s="123">
        <f>+K39*'71'!H$27</f>
        <v>3524.2536977735558</v>
      </c>
    </row>
    <row r="40" spans="1:25" x14ac:dyDescent="0.25">
      <c r="A40" s="109"/>
      <c r="C40" s="86" t="s">
        <v>63</v>
      </c>
      <c r="D40" s="116" t="s">
        <v>6</v>
      </c>
      <c r="E40" s="122">
        <v>121597.210807272</v>
      </c>
      <c r="F40" s="122">
        <v>156607.09349831927</v>
      </c>
      <c r="G40" s="122">
        <v>171138.27326584046</v>
      </c>
      <c r="H40" s="122">
        <v>215716.62195186355</v>
      </c>
      <c r="I40" s="122">
        <v>248343.21565871505</v>
      </c>
      <c r="J40" s="122">
        <v>272385.92363161809</v>
      </c>
      <c r="K40" s="123">
        <v>308317.69693480007</v>
      </c>
      <c r="O40" s="109"/>
      <c r="Q40" s="86" t="s">
        <v>63</v>
      </c>
      <c r="R40" s="116" t="s">
        <v>6</v>
      </c>
      <c r="S40" s="122">
        <f>+E40*'71'!B$27</f>
        <v>193825.95402679156</v>
      </c>
      <c r="T40" s="122">
        <f>+F40*'71'!C$27</f>
        <v>218310.28833665707</v>
      </c>
      <c r="U40" s="122">
        <f>+G40*'71'!D$27</f>
        <v>223848.86143171933</v>
      </c>
      <c r="V40" s="122">
        <f>+H40*'71'!E$27</f>
        <v>269861.49406178127</v>
      </c>
      <c r="W40" s="122">
        <f>+I40*'71'!F$27</f>
        <v>282862.92263527645</v>
      </c>
      <c r="X40" s="122">
        <f>+J40*'71'!G$27</f>
        <v>295811.11306393729</v>
      </c>
      <c r="Y40" s="123">
        <f>+K40*'71'!H$27</f>
        <v>308317.69693480007</v>
      </c>
    </row>
    <row r="41" spans="1:25" x14ac:dyDescent="0.25">
      <c r="A41" s="109"/>
      <c r="B41" s="45"/>
      <c r="C41" s="86"/>
      <c r="D41" s="116" t="s">
        <v>24</v>
      </c>
      <c r="E41" s="122">
        <v>1664.3694761398101</v>
      </c>
      <c r="F41" s="122">
        <v>2176.3512687280945</v>
      </c>
      <c r="G41" s="122">
        <v>2631.2798034421976</v>
      </c>
      <c r="H41" s="122">
        <v>3536.2492913561541</v>
      </c>
      <c r="I41" s="122">
        <v>2418.002618407334</v>
      </c>
      <c r="J41" s="122">
        <v>2511.1314519195694</v>
      </c>
      <c r="K41" s="123">
        <v>3057.6097992957243</v>
      </c>
      <c r="O41" s="109"/>
      <c r="P41" s="45"/>
      <c r="Q41" s="86"/>
      <c r="R41" s="116" t="s">
        <v>24</v>
      </c>
      <c r="S41" s="122">
        <f>+E41*'71'!B$27</f>
        <v>2653.0049449668572</v>
      </c>
      <c r="T41" s="122">
        <f>+F41*'71'!C$27</f>
        <v>3033.8336686069642</v>
      </c>
      <c r="U41" s="122">
        <f>+G41*'71'!D$27</f>
        <v>3441.7139829023945</v>
      </c>
      <c r="V41" s="122">
        <f>+H41*'71'!E$27</f>
        <v>4423.8478634865487</v>
      </c>
      <c r="W41" s="122">
        <f>+I41*'71'!F$27</f>
        <v>2754.1049823659537</v>
      </c>
      <c r="X41" s="122">
        <f>+J41*'71'!G$27</f>
        <v>2727.0887567846526</v>
      </c>
      <c r="Y41" s="123">
        <f>+K41*'71'!H$27</f>
        <v>3057.6097992957243</v>
      </c>
    </row>
    <row r="42" spans="1:25" x14ac:dyDescent="0.25">
      <c r="A42" s="109"/>
      <c r="B42" s="45"/>
      <c r="C42" s="86" t="s">
        <v>64</v>
      </c>
      <c r="D42" s="116" t="s">
        <v>6</v>
      </c>
      <c r="E42" s="122">
        <v>135446.48493685</v>
      </c>
      <c r="F42" s="122">
        <v>170752.60685057275</v>
      </c>
      <c r="G42" s="122">
        <v>194449.9382854765</v>
      </c>
      <c r="H42" s="122">
        <v>237703.5030256524</v>
      </c>
      <c r="I42" s="122">
        <v>278094.85189002968</v>
      </c>
      <c r="J42" s="122">
        <v>310672.43367773126</v>
      </c>
      <c r="K42" s="123">
        <v>352838.91209503636</v>
      </c>
      <c r="O42" s="109"/>
      <c r="P42" s="45"/>
      <c r="Q42" s="86" t="s">
        <v>64</v>
      </c>
      <c r="R42" s="116" t="s">
        <v>6</v>
      </c>
      <c r="S42" s="122">
        <f>+E42*'71'!B$27</f>
        <v>215901.69698933887</v>
      </c>
      <c r="T42" s="122">
        <f>+F42*'71'!C$27</f>
        <v>238029.13394969841</v>
      </c>
      <c r="U42" s="122">
        <f>+G42*'71'!D$27</f>
        <v>254340.51927740328</v>
      </c>
      <c r="V42" s="122">
        <f>+H42*'71'!E$27</f>
        <v>297367.08228509111</v>
      </c>
      <c r="W42" s="122">
        <f>+I42*'71'!F$27</f>
        <v>316750.03630274383</v>
      </c>
      <c r="X42" s="122">
        <f>+J42*'71'!G$27</f>
        <v>337390.26297401619</v>
      </c>
      <c r="Y42" s="123">
        <f>+K42*'71'!H$27</f>
        <v>352838.91209503636</v>
      </c>
    </row>
    <row r="43" spans="1:25" x14ac:dyDescent="0.25">
      <c r="A43" s="109"/>
      <c r="B43" s="45"/>
      <c r="C43" s="86"/>
      <c r="D43" s="116" t="s">
        <v>24</v>
      </c>
      <c r="E43" s="122">
        <v>2061.5125945513514</v>
      </c>
      <c r="F43" s="122">
        <v>2260.9605579168037</v>
      </c>
      <c r="G43" s="122">
        <v>3595.4689307002782</v>
      </c>
      <c r="H43" s="122">
        <v>5054.2800795762132</v>
      </c>
      <c r="I43" s="122">
        <v>3940.720729505636</v>
      </c>
      <c r="J43" s="122">
        <v>3220.0523342683118</v>
      </c>
      <c r="K43" s="123">
        <v>4452.0344048512316</v>
      </c>
      <c r="O43" s="109"/>
      <c r="P43" s="45"/>
      <c r="Q43" s="86"/>
      <c r="R43" s="116" t="s">
        <v>24</v>
      </c>
      <c r="S43" s="122">
        <f>+E43*'71'!B$27</f>
        <v>3286.0510757148541</v>
      </c>
      <c r="T43" s="122">
        <f>+F43*'71'!C$27</f>
        <v>3151.7790177360248</v>
      </c>
      <c r="U43" s="122">
        <f>+G43*'71'!D$27</f>
        <v>4702.8733613559643</v>
      </c>
      <c r="V43" s="122">
        <f>+H43*'71'!E$27</f>
        <v>6322.9043795498419</v>
      </c>
      <c r="W43" s="122">
        <f>+I43*'71'!F$27</f>
        <v>4488.4809109069192</v>
      </c>
      <c r="X43" s="122">
        <f>+J43*'71'!G$27</f>
        <v>3496.9768350153868</v>
      </c>
      <c r="Y43" s="123">
        <f>+K43*'71'!H$27</f>
        <v>4452.0344048512316</v>
      </c>
    </row>
    <row r="44" spans="1:25" x14ac:dyDescent="0.25">
      <c r="A44" s="109"/>
      <c r="B44" s="45"/>
      <c r="C44" s="86" t="s">
        <v>65</v>
      </c>
      <c r="D44" s="116" t="s">
        <v>6</v>
      </c>
      <c r="E44" s="122">
        <v>158391.59926423739</v>
      </c>
      <c r="F44" s="122">
        <v>197210.7841255051</v>
      </c>
      <c r="G44" s="122">
        <v>219735.95425944147</v>
      </c>
      <c r="H44" s="122">
        <v>265645.66527069302</v>
      </c>
      <c r="I44" s="122">
        <v>309266.48430450953</v>
      </c>
      <c r="J44" s="122">
        <v>352639.84881259536</v>
      </c>
      <c r="K44" s="123">
        <v>410963.54179794743</v>
      </c>
      <c r="O44" s="109"/>
      <c r="P44" s="45"/>
      <c r="Q44" s="86" t="s">
        <v>65</v>
      </c>
      <c r="R44" s="116" t="s">
        <v>6</v>
      </c>
      <c r="S44" s="122">
        <f>+E44*'71'!B$27</f>
        <v>252476.20922719437</v>
      </c>
      <c r="T44" s="122">
        <f>+F44*'71'!C$27</f>
        <v>274911.83307095413</v>
      </c>
      <c r="U44" s="122">
        <f>+G44*'71'!D$27</f>
        <v>287414.62817134947</v>
      </c>
      <c r="V44" s="122">
        <f>+H44*'71'!E$27</f>
        <v>332322.72725363693</v>
      </c>
      <c r="W44" s="122">
        <f>+I44*'71'!F$27</f>
        <v>352254.52562283637</v>
      </c>
      <c r="X44" s="122">
        <f>+J44*'71'!G$27</f>
        <v>382966.87581047858</v>
      </c>
      <c r="Y44" s="123">
        <f>+K44*'71'!H$27</f>
        <v>410963.54179794743</v>
      </c>
    </row>
    <row r="45" spans="1:25" x14ac:dyDescent="0.25">
      <c r="A45" s="109"/>
      <c r="B45" s="45"/>
      <c r="C45" s="86"/>
      <c r="D45" s="116" t="s">
        <v>24</v>
      </c>
      <c r="E45" s="122">
        <v>2380.8219557820339</v>
      </c>
      <c r="F45" s="122">
        <v>3093.7205239603768</v>
      </c>
      <c r="G45" s="122">
        <v>4516.4400774054311</v>
      </c>
      <c r="H45" s="122">
        <v>3258.859607895326</v>
      </c>
      <c r="I45" s="122">
        <v>3087.7216864118641</v>
      </c>
      <c r="J45" s="122">
        <v>3665.484645184245</v>
      </c>
      <c r="K45" s="123">
        <v>4814.1151064094602</v>
      </c>
      <c r="O45" s="109"/>
      <c r="P45" s="45"/>
      <c r="Q45" s="86"/>
      <c r="R45" s="116" t="s">
        <v>24</v>
      </c>
      <c r="S45" s="122">
        <f>+E45*'71'!B$27</f>
        <v>3795.0301975165617</v>
      </c>
      <c r="T45" s="122">
        <f>+F45*'71'!C$27</f>
        <v>4312.6464104007655</v>
      </c>
      <c r="U45" s="122">
        <f>+G45*'71'!D$27</f>
        <v>5907.5036212463037</v>
      </c>
      <c r="V45" s="122">
        <f>+H45*'71'!E$27</f>
        <v>4076.8333694770527</v>
      </c>
      <c r="W45" s="122">
        <f>+I45*'71'!F$27</f>
        <v>3516.9150008231131</v>
      </c>
      <c r="X45" s="122">
        <f>+J45*'71'!G$27</f>
        <v>3980.7163246700902</v>
      </c>
      <c r="Y45" s="123">
        <f>+K45*'71'!H$27</f>
        <v>4814.1151064094602</v>
      </c>
    </row>
    <row r="46" spans="1:25" x14ac:dyDescent="0.25">
      <c r="A46" s="109"/>
      <c r="B46" s="45"/>
      <c r="C46" s="88" t="s">
        <v>66</v>
      </c>
      <c r="D46" s="116" t="s">
        <v>6</v>
      </c>
      <c r="E46" s="122">
        <v>194315.99094415994</v>
      </c>
      <c r="F46" s="122">
        <v>237815.27694355813</v>
      </c>
      <c r="G46" s="122">
        <v>265321.00650382362</v>
      </c>
      <c r="H46" s="122">
        <v>329159.22214554634</v>
      </c>
      <c r="I46" s="122">
        <v>379680.75098683726</v>
      </c>
      <c r="J46" s="122">
        <v>420407.0426517218</v>
      </c>
      <c r="K46" s="123">
        <v>513588.15775817208</v>
      </c>
      <c r="O46" s="109"/>
      <c r="P46" s="45"/>
      <c r="Q46" s="88" t="s">
        <v>66</v>
      </c>
      <c r="R46" s="116" t="s">
        <v>6</v>
      </c>
      <c r="S46" s="122">
        <f>+E46*'71'!B$27</f>
        <v>309739.68956499093</v>
      </c>
      <c r="T46" s="122">
        <f>+F46*'71'!C$27</f>
        <v>331514.49605932005</v>
      </c>
      <c r="U46" s="122">
        <f>+G46*'71'!D$27</f>
        <v>347039.87650700129</v>
      </c>
      <c r="V46" s="122">
        <f>+H46*'71'!E$27</f>
        <v>411778.18690407847</v>
      </c>
      <c r="W46" s="122">
        <f>+I46*'71'!F$27</f>
        <v>432456.37537400762</v>
      </c>
      <c r="X46" s="122">
        <f>+J46*'71'!G$27</f>
        <v>456562.04831976991</v>
      </c>
      <c r="Y46" s="123">
        <f>+K46*'71'!H$27</f>
        <v>513588.15775817208</v>
      </c>
    </row>
    <row r="47" spans="1:25" x14ac:dyDescent="0.25">
      <c r="A47" s="109"/>
      <c r="B47" s="45"/>
      <c r="C47" s="88"/>
      <c r="D47" s="116" t="s">
        <v>24</v>
      </c>
      <c r="E47" s="122">
        <v>3838.2588030538336</v>
      </c>
      <c r="F47" s="122">
        <v>3775.0770959595734</v>
      </c>
      <c r="G47" s="122">
        <v>4799.7706385469128</v>
      </c>
      <c r="H47" s="122">
        <v>5755.5914823177009</v>
      </c>
      <c r="I47" s="122">
        <v>4786.8090654312227</v>
      </c>
      <c r="J47" s="122">
        <v>4892.2197929424519</v>
      </c>
      <c r="K47" s="123">
        <v>6640.4286130312366</v>
      </c>
      <c r="O47" s="109"/>
      <c r="P47" s="45"/>
      <c r="Q47" s="88"/>
      <c r="R47" s="116" t="s">
        <v>24</v>
      </c>
      <c r="S47" s="122">
        <f>+E47*'71'!B$27</f>
        <v>6118.1845320678103</v>
      </c>
      <c r="T47" s="122">
        <f>+F47*'71'!C$27</f>
        <v>5262.457471767646</v>
      </c>
      <c r="U47" s="122">
        <f>+G47*'71'!D$27</f>
        <v>6278.0999952193624</v>
      </c>
      <c r="V47" s="122">
        <f>+H47*'71'!E$27</f>
        <v>7200.244944379443</v>
      </c>
      <c r="W47" s="122">
        <f>+I47*'71'!F$27</f>
        <v>5452.1755255261623</v>
      </c>
      <c r="X47" s="122">
        <f>+J47*'71'!G$27</f>
        <v>5312.9506951355033</v>
      </c>
      <c r="Y47" s="123">
        <f>+K47*'71'!H$27</f>
        <v>6640.4286130312366</v>
      </c>
    </row>
    <row r="48" spans="1:25" x14ac:dyDescent="0.25">
      <c r="A48" s="109"/>
      <c r="B48" s="45"/>
      <c r="C48" s="88" t="s">
        <v>67</v>
      </c>
      <c r="D48" s="116" t="s">
        <v>6</v>
      </c>
      <c r="E48" s="122">
        <v>282013.84042086254</v>
      </c>
      <c r="F48" s="122">
        <v>333221.36094035942</v>
      </c>
      <c r="G48" s="122">
        <v>394932.26471442339</v>
      </c>
      <c r="H48" s="122">
        <v>464565.29798115179</v>
      </c>
      <c r="I48" s="122">
        <v>519417.55241016147</v>
      </c>
      <c r="J48" s="122">
        <v>589487.75141518016</v>
      </c>
      <c r="K48" s="123">
        <v>757183.69900580845</v>
      </c>
      <c r="O48" s="109"/>
      <c r="P48" s="45"/>
      <c r="Q48" s="88" t="s">
        <v>67</v>
      </c>
      <c r="R48" s="116" t="s">
        <v>6</v>
      </c>
      <c r="S48" s="122">
        <f>+E48*'71'!B$27</f>
        <v>449530.06163085485</v>
      </c>
      <c r="T48" s="122">
        <f>+F48*'71'!C$27</f>
        <v>464510.57715086109</v>
      </c>
      <c r="U48" s="122">
        <f>+G48*'71'!D$27</f>
        <v>516571.40224646579</v>
      </c>
      <c r="V48" s="122">
        <f>+H48*'71'!E$27</f>
        <v>581171.18777442083</v>
      </c>
      <c r="W48" s="122">
        <f>+I48*'71'!F$27</f>
        <v>591616.59219517396</v>
      </c>
      <c r="X48" s="122">
        <f>+J48*'71'!G$27</f>
        <v>640183.6980368857</v>
      </c>
      <c r="Y48" s="123">
        <f>+K48*'71'!H$27</f>
        <v>757183.69900580845</v>
      </c>
    </row>
    <row r="49" spans="1:26" x14ac:dyDescent="0.25">
      <c r="A49" s="109"/>
      <c r="B49" s="45"/>
      <c r="C49" s="88"/>
      <c r="D49" s="116" t="s">
        <v>24</v>
      </c>
      <c r="E49" s="122">
        <v>5107.1200234952785</v>
      </c>
      <c r="F49" s="122">
        <v>7525.9808180264799</v>
      </c>
      <c r="G49" s="122">
        <v>9019.0784752587497</v>
      </c>
      <c r="H49" s="122">
        <v>8321.4146005738403</v>
      </c>
      <c r="I49" s="122">
        <v>6076.161026096971</v>
      </c>
      <c r="J49" s="122">
        <v>8065.6316553471534</v>
      </c>
      <c r="K49" s="123">
        <v>10603.822348785658</v>
      </c>
      <c r="O49" s="109"/>
      <c r="P49" s="45"/>
      <c r="Q49" s="88"/>
      <c r="R49" s="116" t="s">
        <v>24</v>
      </c>
      <c r="S49" s="122">
        <f>+E49*'71'!B$27</f>
        <v>8140.749317451473</v>
      </c>
      <c r="T49" s="122">
        <f>+F49*'71'!C$27</f>
        <v>10491.217260328915</v>
      </c>
      <c r="U49" s="122">
        <f>+G49*'71'!D$27</f>
        <v>11796.954645638445</v>
      </c>
      <c r="V49" s="122">
        <f>+H49*'71'!E$27</f>
        <v>10410.089665317873</v>
      </c>
      <c r="W49" s="122">
        <f>+I49*'71'!F$27</f>
        <v>6920.74740872445</v>
      </c>
      <c r="X49" s="122">
        <f>+J49*'71'!G$27</f>
        <v>8759.2759777070096</v>
      </c>
      <c r="Y49" s="123">
        <f>+K49*'71'!H$27</f>
        <v>10603.822348785658</v>
      </c>
    </row>
    <row r="50" spans="1:26" x14ac:dyDescent="0.25">
      <c r="A50" s="109"/>
      <c r="B50" s="45"/>
      <c r="C50" s="88" t="s">
        <v>68</v>
      </c>
      <c r="D50" s="116" t="s">
        <v>6</v>
      </c>
      <c r="E50" s="122">
        <v>590942.95949484769</v>
      </c>
      <c r="F50" s="122">
        <v>666535.74516037304</v>
      </c>
      <c r="G50" s="122">
        <v>832970.68371785176</v>
      </c>
      <c r="H50" s="122">
        <v>981193.53695878654</v>
      </c>
      <c r="I50" s="122">
        <v>1029401.1974945312</v>
      </c>
      <c r="J50" s="122">
        <v>1246564.7283373792</v>
      </c>
      <c r="K50" s="123">
        <v>1372288.9340087171</v>
      </c>
      <c r="O50" s="109"/>
      <c r="P50" s="45"/>
      <c r="Q50" s="88" t="s">
        <v>68</v>
      </c>
      <c r="R50" s="116" t="s">
        <v>6</v>
      </c>
      <c r="S50" s="122">
        <f>+E50*'71'!B$27</f>
        <v>941963.07743478718</v>
      </c>
      <c r="T50" s="122">
        <f>+F50*'71'!C$27</f>
        <v>929150.82875356008</v>
      </c>
      <c r="U50" s="122">
        <f>+G50*'71'!D$27</f>
        <v>1089525.6543029502</v>
      </c>
      <c r="V50" s="122">
        <f>+H50*'71'!E$27</f>
        <v>1227473.1147354417</v>
      </c>
      <c r="W50" s="122">
        <f>+I50*'71'!F$27</f>
        <v>1172487.963946271</v>
      </c>
      <c r="X50" s="122">
        <f>+J50*'71'!G$27</f>
        <v>1353769.2949743939</v>
      </c>
      <c r="Y50" s="123">
        <f>+K50*'71'!H$27</f>
        <v>1372288.9340087171</v>
      </c>
    </row>
    <row r="51" spans="1:26" x14ac:dyDescent="0.25">
      <c r="A51" s="109"/>
      <c r="B51" s="45"/>
      <c r="C51" s="45"/>
      <c r="D51" s="116" t="s">
        <v>24</v>
      </c>
      <c r="E51" s="122">
        <v>18767.660162841548</v>
      </c>
      <c r="F51" s="122">
        <v>22660.200810204442</v>
      </c>
      <c r="G51" s="122">
        <v>23487.436751238947</v>
      </c>
      <c r="H51" s="122">
        <v>30180.960182507766</v>
      </c>
      <c r="I51" s="122">
        <v>22537.06680997635</v>
      </c>
      <c r="J51" s="122">
        <v>24277.6194652009</v>
      </c>
      <c r="K51" s="123">
        <v>21922.683666119665</v>
      </c>
      <c r="O51" s="109"/>
      <c r="P51" s="45"/>
      <c r="Q51" s="45"/>
      <c r="R51" s="116" t="s">
        <v>24</v>
      </c>
      <c r="S51" s="122">
        <f>+E51*'71'!B$27</f>
        <v>29915.650299569425</v>
      </c>
      <c r="T51" s="122">
        <f>+F51*'71'!C$27</f>
        <v>31588.319929424993</v>
      </c>
      <c r="U51" s="122">
        <f>+G51*'71'!D$27</f>
        <v>30721.567270620544</v>
      </c>
      <c r="V51" s="122">
        <f>+H51*'71'!E$27</f>
        <v>37756.381188317209</v>
      </c>
      <c r="W51" s="122">
        <f>+I51*'71'!F$27</f>
        <v>25669.719096563062</v>
      </c>
      <c r="X51" s="122">
        <f>+J51*'71'!G$27</f>
        <v>26365.494739208178</v>
      </c>
      <c r="Y51" s="123">
        <f>+K51*'71'!H$27</f>
        <v>21922.683666119665</v>
      </c>
    </row>
    <row r="52" spans="1:26" x14ac:dyDescent="0.25">
      <c r="A52" s="109"/>
      <c r="B52" s="45"/>
      <c r="C52" s="45" t="s">
        <v>20</v>
      </c>
      <c r="D52" s="116" t="s">
        <v>6</v>
      </c>
      <c r="E52" s="122">
        <f>+'77'!E76</f>
        <v>210638.25987961679</v>
      </c>
      <c r="F52" s="122">
        <f>+'77'!F76</f>
        <v>253230.38226508992</v>
      </c>
      <c r="G52" s="122">
        <f>+'77'!G76</f>
        <v>286678.88029404049</v>
      </c>
      <c r="H52" s="122">
        <f>+'77'!H76</f>
        <v>344020.69906407315</v>
      </c>
      <c r="I52" s="122">
        <f>+'77'!I76</f>
        <v>383852.53582535323</v>
      </c>
      <c r="J52" s="122">
        <f>+'77'!J76</f>
        <v>441691.45093462802</v>
      </c>
      <c r="K52" s="123">
        <f>+'77'!K76</f>
        <v>551453.9266158361</v>
      </c>
      <c r="O52" s="109"/>
      <c r="P52" s="45"/>
      <c r="Q52" s="45" t="s">
        <v>20</v>
      </c>
      <c r="R52" s="116" t="s">
        <v>6</v>
      </c>
      <c r="S52" s="122">
        <f>+E52*'71'!B$27</f>
        <v>335757.38624810911</v>
      </c>
      <c r="T52" s="122">
        <f>+F52*'71'!C$27</f>
        <v>353003.15287753538</v>
      </c>
      <c r="U52" s="122">
        <f>+G52*'71'!D$27</f>
        <v>374975.97542460496</v>
      </c>
      <c r="V52" s="122">
        <f>+H52*'71'!E$27</f>
        <v>430369.89452915546</v>
      </c>
      <c r="W52" s="122">
        <f>+I52*'71'!F$27</f>
        <v>437208.03830507735</v>
      </c>
      <c r="X52" s="122">
        <f>+J52*'71'!G$27</f>
        <v>479676.91571500606</v>
      </c>
      <c r="Y52" s="123">
        <f>+K52*'71'!H$27</f>
        <v>551453.9266158361</v>
      </c>
    </row>
    <row r="53" spans="1:26" x14ac:dyDescent="0.25">
      <c r="A53" s="109"/>
      <c r="B53" s="45"/>
      <c r="C53" s="45"/>
      <c r="D53" s="116" t="s">
        <v>24</v>
      </c>
      <c r="E53" s="122">
        <f>+'77'!E77</f>
        <v>4741.5706523475928</v>
      </c>
      <c r="F53" s="122">
        <f>+'77'!F77</f>
        <v>4773.7376930147129</v>
      </c>
      <c r="G53" s="122">
        <f>+'77'!G77</f>
        <v>5954.5437213457963</v>
      </c>
      <c r="H53" s="122">
        <f>+'77'!H77</f>
        <v>6142.822049636422</v>
      </c>
      <c r="I53" s="122">
        <f>+'77'!I77</f>
        <v>5125.0335603042422</v>
      </c>
      <c r="J53" s="122">
        <f>+'77'!J77</f>
        <v>6668.781655775877</v>
      </c>
      <c r="K53" s="123">
        <f>+'77'!K77</f>
        <v>6458.4237777526678</v>
      </c>
      <c r="O53" s="109"/>
      <c r="P53" s="45"/>
      <c r="Q53" s="45"/>
      <c r="R53" s="116" t="s">
        <v>24</v>
      </c>
      <c r="S53" s="122">
        <f>+E53*'71'!B$27</f>
        <v>7558.0636198420625</v>
      </c>
      <c r="T53" s="122">
        <f>+F53*'71'!C$27</f>
        <v>6654.5903440625107</v>
      </c>
      <c r="U53" s="122">
        <f>+G53*'71'!D$27</f>
        <v>7788.5431875203021</v>
      </c>
      <c r="V53" s="122">
        <f>+H53*'71'!E$27</f>
        <v>7684.6703840951632</v>
      </c>
      <c r="W53" s="122">
        <f>+I53*'71'!F$27</f>
        <v>5837.4132251865321</v>
      </c>
      <c r="X53" s="122">
        <f>+J53*'71'!G$27</f>
        <v>7242.2968781726031</v>
      </c>
      <c r="Y53" s="123">
        <f>+K53*'71'!H$27</f>
        <v>6458.4237777526678</v>
      </c>
    </row>
    <row r="54" spans="1:26" x14ac:dyDescent="0.25">
      <c r="A54" s="109"/>
      <c r="B54" s="45"/>
      <c r="C54" s="45"/>
      <c r="D54" s="116"/>
      <c r="E54" s="122"/>
      <c r="F54" s="122"/>
      <c r="G54" s="122"/>
      <c r="H54" s="122"/>
      <c r="I54" s="122"/>
      <c r="J54" s="122"/>
      <c r="K54" s="123"/>
      <c r="O54" s="109"/>
      <c r="P54" s="45"/>
      <c r="Q54" s="45"/>
      <c r="R54" s="116"/>
      <c r="S54" s="122"/>
      <c r="T54" s="122"/>
      <c r="U54" s="122"/>
      <c r="V54" s="122"/>
      <c r="W54" s="122"/>
      <c r="X54" s="122"/>
      <c r="Y54" s="123"/>
    </row>
    <row r="55" spans="1:26" x14ac:dyDescent="0.25">
      <c r="A55" s="109"/>
      <c r="B55" s="45" t="s">
        <v>20</v>
      </c>
      <c r="C55" s="86" t="s">
        <v>59</v>
      </c>
      <c r="D55" s="116" t="s">
        <v>6</v>
      </c>
      <c r="E55" s="122">
        <v>67257.931570642482</v>
      </c>
      <c r="F55" s="122">
        <v>80116.449994053401</v>
      </c>
      <c r="G55" s="122">
        <v>88615.077703991497</v>
      </c>
      <c r="H55" s="122">
        <v>107871.02393552812</v>
      </c>
      <c r="I55" s="122">
        <v>131272.71649788576</v>
      </c>
      <c r="J55" s="122">
        <v>140901.22780600024</v>
      </c>
      <c r="K55" s="123">
        <v>55949.041380242961</v>
      </c>
      <c r="O55" s="109"/>
      <c r="P55" s="45" t="s">
        <v>20</v>
      </c>
      <c r="Q55" s="86" t="s">
        <v>59</v>
      </c>
      <c r="R55" s="116" t="s">
        <v>6</v>
      </c>
      <c r="S55" s="122">
        <f>+E55*'71'!B$27</f>
        <v>107209.1429236041</v>
      </c>
      <c r="T55" s="122">
        <f>+F55*'71'!C$27</f>
        <v>111682.33129171045</v>
      </c>
      <c r="U55" s="122">
        <f>+G55*'71'!D$27</f>
        <v>115908.52163682088</v>
      </c>
      <c r="V55" s="122">
        <f>+H55*'71'!E$27</f>
        <v>134946.65094334568</v>
      </c>
      <c r="W55" s="122">
        <f>+I55*'71'!F$27</f>
        <v>149519.62409109189</v>
      </c>
      <c r="X55" s="122">
        <f>+J55*'71'!G$27</f>
        <v>153018.73339731627</v>
      </c>
      <c r="Y55" s="123">
        <f>+K55*'71'!H$27</f>
        <v>55949.041380242961</v>
      </c>
      <c r="Z55" s="85"/>
    </row>
    <row r="56" spans="1:26" x14ac:dyDescent="0.25">
      <c r="A56" s="109"/>
      <c r="B56" s="45"/>
      <c r="C56" s="86"/>
      <c r="D56" s="116" t="s">
        <v>24</v>
      </c>
      <c r="E56" s="122">
        <v>936.31809536967899</v>
      </c>
      <c r="F56" s="122">
        <v>1539.7599732889673</v>
      </c>
      <c r="G56" s="122">
        <v>2995.5993565285335</v>
      </c>
      <c r="H56" s="122">
        <v>2637.6464571165602</v>
      </c>
      <c r="I56" s="122">
        <v>1918.8089008483016</v>
      </c>
      <c r="J56" s="122">
        <v>2514.8753198427589</v>
      </c>
      <c r="K56" s="123">
        <v>2523.8131440194411</v>
      </c>
      <c r="O56" s="109"/>
      <c r="P56" s="45"/>
      <c r="Q56" s="86"/>
      <c r="R56" s="116" t="s">
        <v>24</v>
      </c>
      <c r="S56" s="122">
        <f>+E56*'71'!B$27</f>
        <v>1492.4910440192682</v>
      </c>
      <c r="T56" s="122">
        <f>+F56*'71'!C$27</f>
        <v>2146.4254027648208</v>
      </c>
      <c r="U56" s="122">
        <f>+G56*'71'!D$27</f>
        <v>3918.243958339322</v>
      </c>
      <c r="V56" s="122">
        <f>+H56*'71'!E$27</f>
        <v>3299.6957178528164</v>
      </c>
      <c r="W56" s="122">
        <f>+I56*'71'!F$27</f>
        <v>2185.5233380662157</v>
      </c>
      <c r="X56" s="122">
        <f>+J56*'71'!G$27</f>
        <v>2731.1545973492366</v>
      </c>
      <c r="Y56" s="123">
        <f>+K56*'71'!H$27</f>
        <v>2523.8131440194411</v>
      </c>
      <c r="Z56" s="85"/>
    </row>
    <row r="57" spans="1:26" x14ac:dyDescent="0.25">
      <c r="A57" s="109"/>
      <c r="B57" s="45"/>
      <c r="C57" s="86" t="s">
        <v>60</v>
      </c>
      <c r="D57" s="116" t="s">
        <v>6</v>
      </c>
      <c r="E57" s="122">
        <v>104765.68744366124</v>
      </c>
      <c r="F57" s="122">
        <v>134981.03566091889</v>
      </c>
      <c r="G57" s="122">
        <v>145765.86839864607</v>
      </c>
      <c r="H57" s="122">
        <v>178711.94733017465</v>
      </c>
      <c r="I57" s="122">
        <v>212300.82150527841</v>
      </c>
      <c r="J57" s="122">
        <v>226862.91769468741</v>
      </c>
      <c r="K57" s="123">
        <v>177554.34987547729</v>
      </c>
      <c r="O57" s="109"/>
      <c r="P57" s="45"/>
      <c r="Q57" s="86" t="s">
        <v>60</v>
      </c>
      <c r="R57" s="116" t="s">
        <v>6</v>
      </c>
      <c r="S57" s="122">
        <f>+E57*'71'!B$27</f>
        <v>166996.505785196</v>
      </c>
      <c r="T57" s="122">
        <f>+F57*'71'!C$27</f>
        <v>188163.56371132095</v>
      </c>
      <c r="U57" s="122">
        <f>+G57*'71'!D$27</f>
        <v>190661.75586542906</v>
      </c>
      <c r="V57" s="122">
        <f>+H57*'71'!E$27</f>
        <v>223568.64611004846</v>
      </c>
      <c r="W57" s="122">
        <f>+I57*'71'!F$27</f>
        <v>241810.63569451211</v>
      </c>
      <c r="X57" s="122">
        <f>+J57*'71'!G$27</f>
        <v>246373.12861643053</v>
      </c>
      <c r="Y57" s="123">
        <f>+K57*'71'!H$27</f>
        <v>177554.34987547729</v>
      </c>
      <c r="Z57" s="85"/>
    </row>
    <row r="58" spans="1:26" x14ac:dyDescent="0.25">
      <c r="A58" s="109"/>
      <c r="B58" s="45"/>
      <c r="C58" s="86"/>
      <c r="D58" s="116" t="s">
        <v>24</v>
      </c>
      <c r="E58" s="122">
        <v>957.23379435758193</v>
      </c>
      <c r="F58" s="122">
        <v>1263.9434802515991</v>
      </c>
      <c r="G58" s="122">
        <v>1996.2217340893387</v>
      </c>
      <c r="H58" s="122">
        <v>1599.1659210612336</v>
      </c>
      <c r="I58" s="122">
        <v>1446.7915855367592</v>
      </c>
      <c r="J58" s="122">
        <v>1817.9336143521609</v>
      </c>
      <c r="K58" s="123">
        <v>2561.925982268252</v>
      </c>
      <c r="O58" s="109"/>
      <c r="P58" s="45"/>
      <c r="Q58" s="86"/>
      <c r="R58" s="116" t="s">
        <v>24</v>
      </c>
      <c r="S58" s="122">
        <f>+E58*'71'!B$27</f>
        <v>1525.8306682059854</v>
      </c>
      <c r="T58" s="122">
        <f>+F58*'71'!C$27</f>
        <v>1761.9372114707294</v>
      </c>
      <c r="U58" s="122">
        <f>+G58*'71'!D$27</f>
        <v>2611.0580281888551</v>
      </c>
      <c r="V58" s="122">
        <f>+H58*'71'!E$27</f>
        <v>2000.556567247603</v>
      </c>
      <c r="W58" s="122">
        <f>+I58*'71'!F$27</f>
        <v>1647.8956159263687</v>
      </c>
      <c r="X58" s="122">
        <f>+J58*'71'!G$27</f>
        <v>1974.2759051864468</v>
      </c>
      <c r="Y58" s="123">
        <f>+K58*'71'!H$27</f>
        <v>2561.925982268252</v>
      </c>
      <c r="Z58" s="85"/>
    </row>
    <row r="59" spans="1:26" x14ac:dyDescent="0.25">
      <c r="A59" s="109"/>
      <c r="B59" s="45"/>
      <c r="C59" s="86" t="s">
        <v>61</v>
      </c>
      <c r="D59" s="116" t="s">
        <v>6</v>
      </c>
      <c r="E59" s="122">
        <v>124378.46171764928</v>
      </c>
      <c r="F59" s="122">
        <v>156994.79294507753</v>
      </c>
      <c r="G59" s="122">
        <v>170868.16970297656</v>
      </c>
      <c r="H59" s="122">
        <v>207923.68607031947</v>
      </c>
      <c r="I59" s="122">
        <v>240997.498619052</v>
      </c>
      <c r="J59" s="122">
        <v>266407.30364624719</v>
      </c>
      <c r="K59" s="123">
        <v>262884.00841591787</v>
      </c>
      <c r="O59" s="109"/>
      <c r="P59" s="45"/>
      <c r="Q59" s="86" t="s">
        <v>61</v>
      </c>
      <c r="R59" s="116" t="s">
        <v>6</v>
      </c>
      <c r="S59" s="122">
        <f>+E59*'71'!B$27</f>
        <v>198259.26797793293</v>
      </c>
      <c r="T59" s="122">
        <f>+F59*'71'!C$27</f>
        <v>218850.74136543809</v>
      </c>
      <c r="U59" s="122">
        <f>+G59*'71'!D$27</f>
        <v>223495.56597149334</v>
      </c>
      <c r="V59" s="122">
        <f>+H59*'71'!E$27</f>
        <v>260112.53127396962</v>
      </c>
      <c r="W59" s="122">
        <f>+I59*'71'!F$27</f>
        <v>274496.15092710021</v>
      </c>
      <c r="X59" s="122">
        <f>+J59*'71'!G$27</f>
        <v>289318.33175982448</v>
      </c>
      <c r="Y59" s="123">
        <f>+K59*'71'!H$27</f>
        <v>262884.00841591787</v>
      </c>
      <c r="Z59" s="85"/>
    </row>
    <row r="60" spans="1:26" x14ac:dyDescent="0.25">
      <c r="A60" s="109"/>
      <c r="B60" s="45"/>
      <c r="C60" s="86"/>
      <c r="D60" s="116" t="s">
        <v>24</v>
      </c>
      <c r="E60" s="122">
        <v>968.95666838448756</v>
      </c>
      <c r="F60" s="122">
        <v>1262.7507076096717</v>
      </c>
      <c r="G60" s="122">
        <v>1914.0100212223313</v>
      </c>
      <c r="H60" s="122">
        <v>1621.6702566867036</v>
      </c>
      <c r="I60" s="122">
        <v>1710.6563798003419</v>
      </c>
      <c r="J60" s="122">
        <v>1817.6632820330187</v>
      </c>
      <c r="K60" s="123">
        <v>2311.816188352574</v>
      </c>
      <c r="O60" s="109"/>
      <c r="P60" s="45"/>
      <c r="Q60" s="86"/>
      <c r="R60" s="116" t="s">
        <v>24</v>
      </c>
      <c r="S60" s="122">
        <f>+E60*'71'!B$27</f>
        <v>1544.5169294048731</v>
      </c>
      <c r="T60" s="122">
        <f>+F60*'71'!C$27</f>
        <v>1760.2744864078825</v>
      </c>
      <c r="U60" s="122">
        <f>+G60*'71'!D$27</f>
        <v>2503.5251077588096</v>
      </c>
      <c r="V60" s="122">
        <f>+H60*'71'!E$27</f>
        <v>2028.7094911150662</v>
      </c>
      <c r="W60" s="122">
        <f>+I60*'71'!F$27</f>
        <v>1948.4376165925894</v>
      </c>
      <c r="X60" s="122">
        <f>+J60*'71'!G$27</f>
        <v>1973.9823242878585</v>
      </c>
      <c r="Y60" s="123">
        <f>+K60*'71'!H$27</f>
        <v>2311.816188352574</v>
      </c>
    </row>
    <row r="61" spans="1:26" x14ac:dyDescent="0.25">
      <c r="A61" s="109"/>
      <c r="B61" s="45"/>
      <c r="C61" s="86" t="s">
        <v>62</v>
      </c>
      <c r="D61" s="116" t="s">
        <v>6</v>
      </c>
      <c r="E61" s="122">
        <v>137908.78032339644</v>
      </c>
      <c r="F61" s="122">
        <v>171595.52971994711</v>
      </c>
      <c r="G61" s="122">
        <v>184868.99816603807</v>
      </c>
      <c r="H61" s="122">
        <v>227721.84199070663</v>
      </c>
      <c r="I61" s="122">
        <v>262220.39838799083</v>
      </c>
      <c r="J61" s="122">
        <v>288440.87746617029</v>
      </c>
      <c r="K61" s="123">
        <v>311013.22450094117</v>
      </c>
      <c r="O61" s="109"/>
      <c r="P61" s="45"/>
      <c r="Q61" s="86" t="s">
        <v>62</v>
      </c>
      <c r="R61" s="116" t="s">
        <v>6</v>
      </c>
      <c r="S61" s="122">
        <f>+E61*'71'!B$27</f>
        <v>219826.59583549391</v>
      </c>
      <c r="T61" s="122">
        <f>+F61*'71'!C$27</f>
        <v>239204.1684296063</v>
      </c>
      <c r="U61" s="122">
        <f>+G61*'71'!D$27</f>
        <v>241808.64960117781</v>
      </c>
      <c r="V61" s="122">
        <f>+H61*'71'!E$27</f>
        <v>284880.02433037397</v>
      </c>
      <c r="W61" s="122">
        <f>+I61*'71'!F$27</f>
        <v>298669.03376392159</v>
      </c>
      <c r="X61" s="122">
        <f>+J61*'71'!G$27</f>
        <v>313246.79292826098</v>
      </c>
      <c r="Y61" s="123">
        <f>+K61*'71'!H$27</f>
        <v>311013.22450094117</v>
      </c>
    </row>
    <row r="62" spans="1:26" x14ac:dyDescent="0.25">
      <c r="A62" s="109"/>
      <c r="B62" s="45"/>
      <c r="C62" s="86"/>
      <c r="D62" s="116" t="s">
        <v>24</v>
      </c>
      <c r="E62" s="122">
        <v>1098.8094202145005</v>
      </c>
      <c r="F62" s="122">
        <v>1422.7638582972618</v>
      </c>
      <c r="G62" s="122">
        <v>1577.3794854833145</v>
      </c>
      <c r="H62" s="122">
        <v>2230.0645235963507</v>
      </c>
      <c r="I62" s="122">
        <v>1780.4955336052831</v>
      </c>
      <c r="J62" s="122">
        <v>1757.3784423057712</v>
      </c>
      <c r="K62" s="123">
        <v>2509.888865981221</v>
      </c>
      <c r="O62" s="109"/>
      <c r="P62" s="45"/>
      <c r="Q62" s="86"/>
      <c r="R62" s="116" t="s">
        <v>24</v>
      </c>
      <c r="S62" s="122">
        <f>+E62*'71'!B$27</f>
        <v>1751.5022158219138</v>
      </c>
      <c r="T62" s="122">
        <f>+F62*'71'!C$27</f>
        <v>1983.3328184663831</v>
      </c>
      <c r="U62" s="122">
        <f>+G62*'71'!D$27</f>
        <v>2063.2123670121755</v>
      </c>
      <c r="V62" s="122">
        <f>+H62*'71'!E$27</f>
        <v>2789.8107190190344</v>
      </c>
      <c r="W62" s="122">
        <f>+I62*'71'!F$27</f>
        <v>2027.9844127764175</v>
      </c>
      <c r="X62" s="122">
        <f>+J62*'71'!G$27</f>
        <v>1908.5129883440677</v>
      </c>
      <c r="Y62" s="123">
        <f>+K62*'71'!H$27</f>
        <v>2509.888865981221</v>
      </c>
    </row>
    <row r="63" spans="1:26" x14ac:dyDescent="0.25">
      <c r="A63" s="109"/>
      <c r="B63" s="45"/>
      <c r="C63" s="86" t="s">
        <v>63</v>
      </c>
      <c r="D63" s="116" t="s">
        <v>6</v>
      </c>
      <c r="E63" s="122">
        <v>152032.66533197288</v>
      </c>
      <c r="F63" s="122">
        <v>190766.06937321959</v>
      </c>
      <c r="G63" s="122">
        <v>208642.34725149482</v>
      </c>
      <c r="H63" s="122">
        <v>252559.06828667643</v>
      </c>
      <c r="I63" s="122">
        <v>293560.22378846066</v>
      </c>
      <c r="J63" s="122">
        <v>320320.0569031543</v>
      </c>
      <c r="K63" s="123">
        <v>348900.06732560153</v>
      </c>
      <c r="O63" s="109"/>
      <c r="P63" s="45"/>
      <c r="Q63" s="86" t="s">
        <v>63</v>
      </c>
      <c r="R63" s="116" t="s">
        <v>6</v>
      </c>
      <c r="S63" s="122">
        <f>+E63*'71'!B$27</f>
        <v>242340.06853916476</v>
      </c>
      <c r="T63" s="122">
        <f>+F63*'71'!C$27</f>
        <v>265927.90070626815</v>
      </c>
      <c r="U63" s="122">
        <f>+G63*'71'!D$27</f>
        <v>272904.19020495523</v>
      </c>
      <c r="V63" s="122">
        <f>+H63*'71'!E$27</f>
        <v>315951.39442663221</v>
      </c>
      <c r="W63" s="122">
        <f>+I63*'71'!F$27</f>
        <v>334365.09489505668</v>
      </c>
      <c r="X63" s="122">
        <f>+J63*'71'!G$27</f>
        <v>347867.58179682557</v>
      </c>
      <c r="Y63" s="123">
        <f>+K63*'71'!H$27</f>
        <v>348900.06732560153</v>
      </c>
    </row>
    <row r="64" spans="1:26" x14ac:dyDescent="0.25">
      <c r="A64" s="109"/>
      <c r="B64" s="45"/>
      <c r="C64" s="86"/>
      <c r="D64" s="116" t="s">
        <v>24</v>
      </c>
      <c r="E64" s="122">
        <v>1363.2992208832209</v>
      </c>
      <c r="F64" s="122">
        <v>1670.0370282823671</v>
      </c>
      <c r="G64" s="122">
        <v>2814.9223439891648</v>
      </c>
      <c r="H64" s="122">
        <v>2102.9884821567821</v>
      </c>
      <c r="I64" s="122">
        <v>1970.7650916183773</v>
      </c>
      <c r="J64" s="122">
        <v>2010.186012727348</v>
      </c>
      <c r="K64" s="123">
        <v>3481.0132407153405</v>
      </c>
      <c r="O64" s="109"/>
      <c r="P64" s="45"/>
      <c r="Q64" s="86"/>
      <c r="R64" s="116" t="s">
        <v>24</v>
      </c>
      <c r="S64" s="122">
        <f>+E64*'71'!B$27</f>
        <v>2173.098958087854</v>
      </c>
      <c r="T64" s="122">
        <f>+F64*'71'!C$27</f>
        <v>2328.03161742562</v>
      </c>
      <c r="U64" s="122">
        <f>+G64*'71'!D$27</f>
        <v>3681.9184259378276</v>
      </c>
      <c r="V64" s="122">
        <f>+H64*'71'!E$27</f>
        <v>2630.8385911781343</v>
      </c>
      <c r="W64" s="122">
        <f>+I64*'71'!F$27</f>
        <v>2244.7014393533318</v>
      </c>
      <c r="X64" s="122">
        <f>+J64*'71'!G$27</f>
        <v>2183.0620098219001</v>
      </c>
      <c r="Y64" s="123">
        <f>+K64*'71'!H$27</f>
        <v>3481.0132407153405</v>
      </c>
    </row>
    <row r="65" spans="1:25" x14ac:dyDescent="0.25">
      <c r="A65" s="109"/>
      <c r="B65" s="45"/>
      <c r="C65" s="86" t="s">
        <v>64</v>
      </c>
      <c r="D65" s="116" t="s">
        <v>6</v>
      </c>
      <c r="E65" s="122">
        <v>167288.63919918981</v>
      </c>
      <c r="F65" s="122">
        <v>207100.23511669578</v>
      </c>
      <c r="G65" s="122">
        <v>230454.73023302914</v>
      </c>
      <c r="H65" s="122">
        <v>279135.11296818714</v>
      </c>
      <c r="I65" s="122">
        <v>322389.11061160296</v>
      </c>
      <c r="J65" s="122">
        <v>356611.85769735178</v>
      </c>
      <c r="K65" s="123">
        <v>399396.34590572893</v>
      </c>
      <c r="O65" s="109"/>
      <c r="P65" s="45"/>
      <c r="Q65" s="86" t="s">
        <v>64</v>
      </c>
      <c r="R65" s="116" t="s">
        <v>6</v>
      </c>
      <c r="S65" s="122">
        <f>+E65*'71'!B$27</f>
        <v>266658.09088350856</v>
      </c>
      <c r="T65" s="122">
        <f>+F65*'71'!C$27</f>
        <v>288697.72775267396</v>
      </c>
      <c r="U65" s="122">
        <f>+G65*'71'!D$27</f>
        <v>301434.7871448021</v>
      </c>
      <c r="V65" s="122">
        <f>+H65*'71'!E$27</f>
        <v>349198.02632320207</v>
      </c>
      <c r="W65" s="122">
        <f>+I65*'71'!F$27</f>
        <v>367201.19698661577</v>
      </c>
      <c r="X65" s="122">
        <f>+J65*'71'!G$27</f>
        <v>387280.47745932406</v>
      </c>
      <c r="Y65" s="123">
        <f>+K65*'71'!H$27</f>
        <v>399396.34590572893</v>
      </c>
    </row>
    <row r="66" spans="1:25" x14ac:dyDescent="0.25">
      <c r="A66" s="109"/>
      <c r="B66" s="45"/>
      <c r="C66" s="86"/>
      <c r="D66" s="116" t="s">
        <v>24</v>
      </c>
      <c r="E66" s="122">
        <v>1487.6249929532626</v>
      </c>
      <c r="F66" s="122">
        <v>2053.6600992095687</v>
      </c>
      <c r="G66" s="122">
        <v>2896.4363154538482</v>
      </c>
      <c r="H66" s="122">
        <v>2631.7059671441871</v>
      </c>
      <c r="I66" s="122">
        <v>2661.0755457854748</v>
      </c>
      <c r="J66" s="122">
        <v>2467.643456749367</v>
      </c>
      <c r="K66" s="123">
        <v>5108.1424522834668</v>
      </c>
      <c r="O66" s="109"/>
      <c r="P66" s="45"/>
      <c r="Q66" s="86"/>
      <c r="R66" s="116" t="s">
        <v>24</v>
      </c>
      <c r="S66" s="122">
        <f>+E66*'71'!B$27</f>
        <v>2371.2742387675003</v>
      </c>
      <c r="T66" s="122">
        <f>+F66*'71'!C$27</f>
        <v>2862.8021782981391</v>
      </c>
      <c r="U66" s="122">
        <f>+G66*'71'!D$27</f>
        <v>3788.5387006136339</v>
      </c>
      <c r="V66" s="122">
        <f>+H66*'71'!E$27</f>
        <v>3292.2641648973777</v>
      </c>
      <c r="W66" s="122">
        <f>+I66*'71'!F$27</f>
        <v>3030.965046649656</v>
      </c>
      <c r="X66" s="122">
        <f>+J66*'71'!G$27</f>
        <v>2679.860794029813</v>
      </c>
      <c r="Y66" s="123">
        <f>+K66*'71'!H$27</f>
        <v>5108.1424522834668</v>
      </c>
    </row>
    <row r="67" spans="1:25" x14ac:dyDescent="0.25">
      <c r="A67" s="109"/>
      <c r="B67" s="45"/>
      <c r="C67" s="86" t="s">
        <v>65</v>
      </c>
      <c r="D67" s="116" t="s">
        <v>6</v>
      </c>
      <c r="E67" s="122">
        <v>200015.14728670873</v>
      </c>
      <c r="F67" s="122">
        <v>235630.36827224871</v>
      </c>
      <c r="G67" s="122">
        <v>252453.24656117178</v>
      </c>
      <c r="H67" s="122">
        <v>316131.73956229113</v>
      </c>
      <c r="I67" s="122">
        <v>360883.19596824748</v>
      </c>
      <c r="J67" s="122">
        <v>399215.35491850757</v>
      </c>
      <c r="K67" s="123">
        <v>452563.22315266402</v>
      </c>
      <c r="O67" s="109"/>
      <c r="P67" s="45"/>
      <c r="Q67" s="86" t="s">
        <v>65</v>
      </c>
      <c r="R67" s="116" t="s">
        <v>6</v>
      </c>
      <c r="S67" s="122">
        <f>+E67*'71'!B$27</f>
        <v>318824.14477501367</v>
      </c>
      <c r="T67" s="122">
        <f>+F67*'71'!C$27</f>
        <v>328468.73337151471</v>
      </c>
      <c r="U67" s="122">
        <f>+G67*'71'!D$27</f>
        <v>330208.84650201269</v>
      </c>
      <c r="V67" s="122">
        <f>+H67*'71'!E$27</f>
        <v>395480.80619242619</v>
      </c>
      <c r="W67" s="122">
        <f>+I67*'71'!F$27</f>
        <v>411045.96020783391</v>
      </c>
      <c r="X67" s="122">
        <f>+J67*'71'!G$27</f>
        <v>433547.87544149923</v>
      </c>
      <c r="Y67" s="123">
        <f>+K67*'71'!H$27</f>
        <v>452563.22315266402</v>
      </c>
    </row>
    <row r="68" spans="1:25" x14ac:dyDescent="0.25">
      <c r="A68" s="109"/>
      <c r="B68" s="45"/>
      <c r="C68" s="86"/>
      <c r="D68" s="116" t="s">
        <v>24</v>
      </c>
      <c r="E68" s="122">
        <v>2004.4653808895516</v>
      </c>
      <c r="F68" s="122">
        <v>2302.9955335717609</v>
      </c>
      <c r="G68" s="122">
        <v>3460.5112401403385</v>
      </c>
      <c r="H68" s="122">
        <v>3967.2953639673269</v>
      </c>
      <c r="I68" s="122">
        <v>2606.6229327037818</v>
      </c>
      <c r="J68" s="122">
        <v>2910.0336610794784</v>
      </c>
      <c r="K68" s="123">
        <v>4094.8667075849276</v>
      </c>
      <c r="O68" s="109"/>
      <c r="P68" s="45"/>
      <c r="Q68" s="86"/>
      <c r="R68" s="116" t="s">
        <v>24</v>
      </c>
      <c r="S68" s="122">
        <f>+E68*'71'!B$27</f>
        <v>3195.1178171379452</v>
      </c>
      <c r="T68" s="122">
        <f>+F68*'71'!C$27</f>
        <v>3210.375773799035</v>
      </c>
      <c r="U68" s="122">
        <f>+G68*'71'!D$27</f>
        <v>4526.3487021035626</v>
      </c>
      <c r="V68" s="122">
        <f>+H68*'71'!E$27</f>
        <v>4963.0865003231256</v>
      </c>
      <c r="W68" s="122">
        <f>+I68*'71'!F$27</f>
        <v>2968.9435203496073</v>
      </c>
      <c r="X68" s="122">
        <f>+J68*'71'!G$27</f>
        <v>3160.2965559323138</v>
      </c>
      <c r="Y68" s="123">
        <f>+K68*'71'!H$27</f>
        <v>4094.8667075849276</v>
      </c>
    </row>
    <row r="69" spans="1:25" x14ac:dyDescent="0.25">
      <c r="A69" s="109"/>
      <c r="B69" s="45"/>
      <c r="C69" s="88" t="s">
        <v>66</v>
      </c>
      <c r="D69" s="116" t="s">
        <v>6</v>
      </c>
      <c r="E69" s="122">
        <v>239121.02648927024</v>
      </c>
      <c r="F69" s="122">
        <v>285695.75131491089</v>
      </c>
      <c r="G69" s="122">
        <v>315361.81671750802</v>
      </c>
      <c r="H69" s="122">
        <v>388180.0909467868</v>
      </c>
      <c r="I69" s="122">
        <v>438854.03855092649</v>
      </c>
      <c r="J69" s="122">
        <v>477367.29118706228</v>
      </c>
      <c r="K69" s="123">
        <v>554303.82359210157</v>
      </c>
      <c r="O69" s="109"/>
      <c r="P69" s="45"/>
      <c r="Q69" s="88" t="s">
        <v>66</v>
      </c>
      <c r="R69" s="116" t="s">
        <v>6</v>
      </c>
      <c r="S69" s="122">
        <f>+E69*'71'!B$27</f>
        <v>381158.91622389673</v>
      </c>
      <c r="T69" s="122">
        <f>+F69*'71'!C$27</f>
        <v>398259.87733298581</v>
      </c>
      <c r="U69" s="122">
        <f>+G69*'71'!D$27</f>
        <v>412493.25626650051</v>
      </c>
      <c r="V69" s="122">
        <f>+H69*'71'!E$27</f>
        <v>485613.29377443023</v>
      </c>
      <c r="W69" s="122">
        <f>+I69*'71'!F$27</f>
        <v>499854.74990950525</v>
      </c>
      <c r="X69" s="122">
        <f>+J69*'71'!G$27</f>
        <v>518420.87822914968</v>
      </c>
      <c r="Y69" s="123">
        <f>+K69*'71'!H$27</f>
        <v>554303.82359210157</v>
      </c>
    </row>
    <row r="70" spans="1:25" x14ac:dyDescent="0.25">
      <c r="A70" s="109"/>
      <c r="B70" s="45"/>
      <c r="C70" s="88"/>
      <c r="D70" s="116" t="s">
        <v>24</v>
      </c>
      <c r="E70" s="122">
        <v>3026.8265073323132</v>
      </c>
      <c r="F70" s="122">
        <v>4076.1707887138296</v>
      </c>
      <c r="G70" s="122">
        <v>4142.8633800928355</v>
      </c>
      <c r="H70" s="122">
        <v>4100.9152103542337</v>
      </c>
      <c r="I70" s="122">
        <v>4604.298613308255</v>
      </c>
      <c r="J70" s="122">
        <v>4245.5825004166918</v>
      </c>
      <c r="K70" s="123">
        <v>5001.1298671407776</v>
      </c>
      <c r="O70" s="109"/>
      <c r="P70" s="45"/>
      <c r="Q70" s="88"/>
      <c r="R70" s="116" t="s">
        <v>24</v>
      </c>
      <c r="S70" s="122">
        <f>+E70*'71'!B$27</f>
        <v>4824.7614526877069</v>
      </c>
      <c r="T70" s="122">
        <f>+F70*'71'!C$27</f>
        <v>5682.1820794670793</v>
      </c>
      <c r="U70" s="122">
        <f>+G70*'71'!D$27</f>
        <v>5418.8653011614288</v>
      </c>
      <c r="V70" s="122">
        <f>+H70*'71'!E$27</f>
        <v>5130.2449281531462</v>
      </c>
      <c r="W70" s="122">
        <f>+I70*'71'!F$27</f>
        <v>5244.2961205581023</v>
      </c>
      <c r="X70" s="122">
        <f>+J70*'71'!G$27</f>
        <v>4610.7025954525279</v>
      </c>
      <c r="Y70" s="123">
        <f>+K70*'71'!H$27</f>
        <v>5001.1298671407776</v>
      </c>
    </row>
    <row r="71" spans="1:25" x14ac:dyDescent="0.25">
      <c r="A71" s="109"/>
      <c r="B71" s="45"/>
      <c r="C71" s="88" t="s">
        <v>67</v>
      </c>
      <c r="D71" s="116" t="s">
        <v>6</v>
      </c>
      <c r="E71" s="122">
        <v>341239.59388109308</v>
      </c>
      <c r="F71" s="122">
        <v>396606.59901286056</v>
      </c>
      <c r="G71" s="122">
        <v>457126.30077167717</v>
      </c>
      <c r="H71" s="122">
        <v>552026.9437813519</v>
      </c>
      <c r="I71" s="122">
        <v>606067.69987324439</v>
      </c>
      <c r="J71" s="122">
        <v>665726.50661603268</v>
      </c>
      <c r="K71" s="123">
        <v>838742.03994338913</v>
      </c>
      <c r="O71" s="109"/>
      <c r="P71" s="45"/>
      <c r="Q71" s="88" t="s">
        <v>67</v>
      </c>
      <c r="R71" s="116" t="s">
        <v>6</v>
      </c>
      <c r="S71" s="122">
        <f>+E71*'71'!B$27</f>
        <v>543935.91264646233</v>
      </c>
      <c r="T71" s="122">
        <f>+F71*'71'!C$27</f>
        <v>552869.5990239277</v>
      </c>
      <c r="U71" s="122">
        <f>+G71*'71'!D$27</f>
        <v>597921.20140935376</v>
      </c>
      <c r="V71" s="122">
        <f>+H71*'71'!E$27</f>
        <v>690585.70667047112</v>
      </c>
      <c r="W71" s="122">
        <f>+I71*'71'!F$27</f>
        <v>690311.11015562539</v>
      </c>
      <c r="X71" s="122">
        <f>+J71*'71'!G$27</f>
        <v>722978.98618501157</v>
      </c>
      <c r="Y71" s="123">
        <f>+K71*'71'!H$27</f>
        <v>838742.03994338913</v>
      </c>
    </row>
    <row r="72" spans="1:25" x14ac:dyDescent="0.25">
      <c r="A72" s="109"/>
      <c r="B72" s="45"/>
      <c r="C72" s="88"/>
      <c r="D72" s="116" t="s">
        <v>24</v>
      </c>
      <c r="E72" s="122">
        <v>5209.650174657032</v>
      </c>
      <c r="F72" s="122">
        <v>6583.7572750123527</v>
      </c>
      <c r="G72" s="122">
        <v>7018.9061070057505</v>
      </c>
      <c r="H72" s="122">
        <v>6235.1118856952944</v>
      </c>
      <c r="I72" s="122">
        <v>5901.0269064053455</v>
      </c>
      <c r="J72" s="122">
        <v>8580.0831222074376</v>
      </c>
      <c r="K72" s="123">
        <v>8793.5150014520277</v>
      </c>
      <c r="O72" s="109"/>
      <c r="P72" s="45"/>
      <c r="Q72" s="88"/>
      <c r="R72" s="116" t="s">
        <v>24</v>
      </c>
      <c r="S72" s="122">
        <f>+E72*'71'!B$27</f>
        <v>8304.1823784033077</v>
      </c>
      <c r="T72" s="122">
        <f>+F72*'71'!C$27</f>
        <v>9177.7576413672214</v>
      </c>
      <c r="U72" s="122">
        <f>+G72*'71'!D$27</f>
        <v>9180.7291879635213</v>
      </c>
      <c r="V72" s="122">
        <f>+H72*'71'!E$27</f>
        <v>7800.1249690048126</v>
      </c>
      <c r="W72" s="122">
        <f>+I72*'71'!F$27</f>
        <v>6721.2696463956881</v>
      </c>
      <c r="X72" s="122">
        <f>+J72*'71'!G$27</f>
        <v>9317.9702707172783</v>
      </c>
      <c r="Y72" s="123">
        <f>+K72*'71'!H$27</f>
        <v>8793.5150014520277</v>
      </c>
    </row>
    <row r="73" spans="1:25" x14ac:dyDescent="0.25">
      <c r="A73" s="109"/>
      <c r="B73" s="45"/>
      <c r="C73" s="88" t="s">
        <v>68</v>
      </c>
      <c r="D73" s="116" t="s">
        <v>6</v>
      </c>
      <c r="E73" s="122">
        <v>779047.3510403689</v>
      </c>
      <c r="F73" s="122">
        <v>946734.4407262163</v>
      </c>
      <c r="G73" s="122">
        <v>1061829.9816113138</v>
      </c>
      <c r="H73" s="122">
        <v>1258683.6221917844</v>
      </c>
      <c r="I73" s="122">
        <v>1323818.026107522</v>
      </c>
      <c r="J73" s="122">
        <v>1532768.4613927002</v>
      </c>
      <c r="K73" s="123">
        <v>1669278.9970399821</v>
      </c>
      <c r="O73" s="109"/>
      <c r="P73" s="45"/>
      <c r="Q73" s="88" t="s">
        <v>68</v>
      </c>
      <c r="R73" s="116" t="s">
        <v>6</v>
      </c>
      <c r="S73" s="122">
        <f>+E73*'71'!B$27</f>
        <v>1241801.4775583479</v>
      </c>
      <c r="T73" s="122">
        <f>+F73*'71'!C$27</f>
        <v>1319747.8103723456</v>
      </c>
      <c r="U73" s="122">
        <f>+G73*'71'!D$27</f>
        <v>1388873.6159475984</v>
      </c>
      <c r="V73" s="122">
        <f>+H73*'71'!E$27</f>
        <v>1574613.2113619221</v>
      </c>
      <c r="W73" s="122">
        <f>+I73*'71'!F$27</f>
        <v>1507828.7317364675</v>
      </c>
      <c r="X73" s="122">
        <f>+J73*'71'!G$27</f>
        <v>1664586.5490724726</v>
      </c>
      <c r="Y73" s="123">
        <f>+K73*'71'!H$27</f>
        <v>1669278.9970399821</v>
      </c>
    </row>
    <row r="74" spans="1:25" x14ac:dyDescent="0.25">
      <c r="A74" s="109"/>
      <c r="B74" s="45"/>
      <c r="C74" s="88"/>
      <c r="D74" s="116" t="s">
        <v>24</v>
      </c>
      <c r="E74" s="122">
        <v>20587.24184138748</v>
      </c>
      <c r="F74" s="122">
        <v>34266.850687530365</v>
      </c>
      <c r="G74" s="122">
        <v>35199.946247056083</v>
      </c>
      <c r="H74" s="122">
        <v>30715.265049199341</v>
      </c>
      <c r="I74" s="122">
        <v>33783.131038621796</v>
      </c>
      <c r="J74" s="122">
        <v>32052.589081009741</v>
      </c>
      <c r="K74" s="123">
        <v>30439.570638282315</v>
      </c>
      <c r="O74" s="109"/>
      <c r="P74" s="45"/>
      <c r="Q74" s="88"/>
      <c r="R74" s="116" t="s">
        <v>24</v>
      </c>
      <c r="S74" s="122">
        <f>+E74*'71'!B$27</f>
        <v>32816.063495171642</v>
      </c>
      <c r="T74" s="122">
        <f>+F74*'71'!C$27</f>
        <v>47767.989858417335</v>
      </c>
      <c r="U74" s="122">
        <f>+G74*'71'!D$27</f>
        <v>46041.529691149357</v>
      </c>
      <c r="V74" s="122">
        <f>+H74*'71'!E$27</f>
        <v>38424.796576548375</v>
      </c>
      <c r="W74" s="122">
        <f>+I74*'71'!F$27</f>
        <v>38478.986252990224</v>
      </c>
      <c r="X74" s="122">
        <f>+J74*'71'!G$27</f>
        <v>34809.11174197658</v>
      </c>
      <c r="Y74" s="123">
        <f>+K74*'71'!H$27</f>
        <v>30439.570638282315</v>
      </c>
    </row>
    <row r="75" spans="1:25" x14ac:dyDescent="0.25">
      <c r="A75" s="109"/>
      <c r="B75" s="45"/>
      <c r="C75" s="88" t="s">
        <v>20</v>
      </c>
      <c r="D75" s="116" t="s">
        <v>6</v>
      </c>
      <c r="E75" s="122">
        <f>+'77'!E111</f>
        <v>253977.51777533643</v>
      </c>
      <c r="F75" s="122">
        <f>+'77'!F111</f>
        <v>313827.46619914391</v>
      </c>
      <c r="G75" s="122">
        <f>+'77'!G111</f>
        <v>343840.46550115669</v>
      </c>
      <c r="H75" s="122">
        <f>+'77'!H111</f>
        <v>416908.81413170299</v>
      </c>
      <c r="I75" s="122">
        <f>+'77'!I111</f>
        <v>461951.31358511525</v>
      </c>
      <c r="J75" s="122">
        <f>+'77'!J111</f>
        <v>516891.59509568696</v>
      </c>
      <c r="K75" s="123">
        <f>+'77'!K111</f>
        <v>632232.14753950073</v>
      </c>
      <c r="O75" s="109"/>
      <c r="P75" s="45"/>
      <c r="Q75" s="88" t="s">
        <v>20</v>
      </c>
      <c r="R75" s="116" t="s">
        <v>6</v>
      </c>
      <c r="S75" s="122">
        <f>+E75*'71'!B$27</f>
        <v>404840.16333388624</v>
      </c>
      <c r="T75" s="122">
        <f>+F75*'71'!C$27</f>
        <v>437475.48788160662</v>
      </c>
      <c r="U75" s="122">
        <f>+G75*'71'!D$27</f>
        <v>449743.32887551299</v>
      </c>
      <c r="V75" s="122">
        <f>+H75*'71'!E$27</f>
        <v>521552.92647876038</v>
      </c>
      <c r="W75" s="122">
        <f>+I75*'71'!F$27</f>
        <v>526162.54617344623</v>
      </c>
      <c r="X75" s="122">
        <f>+J75*'71'!G$27</f>
        <v>561344.27227391605</v>
      </c>
      <c r="Y75" s="123">
        <f>+K75*'71'!H$27</f>
        <v>632232.14753950073</v>
      </c>
    </row>
    <row r="76" spans="1:25" x14ac:dyDescent="0.25">
      <c r="A76" s="109"/>
      <c r="B76" s="45"/>
      <c r="C76" s="88"/>
      <c r="D76" s="116" t="s">
        <v>24</v>
      </c>
      <c r="E76" s="122">
        <f>+'77'!E112</f>
        <v>4955.3713598969553</v>
      </c>
      <c r="F76" s="122">
        <f>+'77'!F112</f>
        <v>5984.0167055242455</v>
      </c>
      <c r="G76" s="122">
        <f>+'77'!G112</f>
        <v>7262.6893076027918</v>
      </c>
      <c r="H76" s="122">
        <f>+'77'!H112</f>
        <v>6853.8955882628252</v>
      </c>
      <c r="I76" s="122">
        <f>+'77'!I112</f>
        <v>6534.9926178613559</v>
      </c>
      <c r="J76" s="122">
        <f>+'77'!J112</f>
        <v>7824.3797830418716</v>
      </c>
      <c r="K76" s="123">
        <f>+'77'!K112</f>
        <v>7640.7705450522153</v>
      </c>
      <c r="O76" s="109"/>
      <c r="P76" s="45"/>
      <c r="Q76" s="88"/>
      <c r="R76" s="116" t="s">
        <v>24</v>
      </c>
      <c r="S76" s="122">
        <f>+E76*'71'!B$27</f>
        <v>7898.8619476757458</v>
      </c>
      <c r="T76" s="122">
        <f>+F76*'71'!C$27</f>
        <v>8341.7192875007986</v>
      </c>
      <c r="U76" s="122">
        <f>+G76*'71'!D$27</f>
        <v>9499.5976143444514</v>
      </c>
      <c r="V76" s="122">
        <f>+H76*'71'!E$27</f>
        <v>8574.2233809167938</v>
      </c>
      <c r="W76" s="122">
        <f>+I76*'71'!F$27</f>
        <v>7443.3565917440847</v>
      </c>
      <c r="X76" s="122">
        <f>+J76*'71'!G$27</f>
        <v>8497.2764443834731</v>
      </c>
      <c r="Y76" s="123">
        <f>+K76*'71'!H$27</f>
        <v>7640.7705450522153</v>
      </c>
    </row>
    <row r="77" spans="1:25" x14ac:dyDescent="0.25">
      <c r="A77" s="118"/>
      <c r="B77" s="119"/>
      <c r="C77" s="119"/>
      <c r="D77" s="119"/>
      <c r="E77" s="120"/>
      <c r="F77" s="120"/>
      <c r="G77" s="120"/>
      <c r="H77" s="120"/>
      <c r="I77" s="120"/>
      <c r="J77" s="120"/>
      <c r="K77" s="121"/>
      <c r="O77" s="118"/>
      <c r="P77" s="119"/>
      <c r="Q77" s="119"/>
      <c r="R77" s="119"/>
      <c r="S77" s="120"/>
      <c r="T77" s="120"/>
      <c r="U77" s="120"/>
      <c r="V77" s="120"/>
      <c r="W77" s="120"/>
      <c r="X77" s="120"/>
      <c r="Y77" s="121"/>
    </row>
    <row r="78" spans="1:25" x14ac:dyDescent="0.25">
      <c r="A78" s="6" t="s">
        <v>8</v>
      </c>
      <c r="B78" s="6"/>
      <c r="C78" s="6"/>
      <c r="D78" s="6"/>
      <c r="E78" s="6"/>
      <c r="F78" s="6"/>
      <c r="G78" s="6"/>
      <c r="H78" s="6"/>
      <c r="I78" s="6"/>
      <c r="J78" s="6"/>
      <c r="O78" s="6" t="s">
        <v>8</v>
      </c>
      <c r="P78" s="6"/>
      <c r="Q78" s="6"/>
      <c r="R78" s="6"/>
      <c r="S78" s="6"/>
      <c r="T78" s="6"/>
      <c r="U78" s="6"/>
      <c r="V78" s="6"/>
      <c r="W78" s="6"/>
      <c r="X78" s="6"/>
    </row>
    <row r="79" spans="1:25" ht="52.5" customHeight="1" x14ac:dyDescent="0.25">
      <c r="A79" s="172" t="s">
        <v>15</v>
      </c>
      <c r="B79" s="172"/>
      <c r="C79" s="172"/>
      <c r="D79" s="172"/>
      <c r="E79" s="172"/>
      <c r="F79" s="172"/>
      <c r="G79" s="172"/>
      <c r="H79" s="172"/>
      <c r="I79" s="172"/>
      <c r="J79" s="172"/>
      <c r="O79" s="172" t="s">
        <v>15</v>
      </c>
      <c r="P79" s="172"/>
      <c r="Q79" s="172"/>
      <c r="R79" s="172"/>
      <c r="S79" s="172"/>
      <c r="T79" s="172"/>
      <c r="U79" s="172"/>
      <c r="V79" s="172"/>
      <c r="W79" s="172"/>
      <c r="X79" s="172"/>
    </row>
    <row r="80" spans="1:25" ht="69" customHeight="1" x14ac:dyDescent="0.25">
      <c r="A80" s="172" t="s">
        <v>16</v>
      </c>
      <c r="B80" s="172"/>
      <c r="C80" s="172"/>
      <c r="D80" s="172"/>
      <c r="E80" s="172"/>
      <c r="F80" s="172"/>
      <c r="G80" s="172"/>
      <c r="H80" s="172"/>
      <c r="I80" s="172"/>
      <c r="J80" s="172"/>
      <c r="O80" s="172" t="s">
        <v>16</v>
      </c>
      <c r="P80" s="172"/>
      <c r="Q80" s="172"/>
      <c r="R80" s="172"/>
      <c r="S80" s="172"/>
      <c r="T80" s="172"/>
      <c r="U80" s="172"/>
      <c r="V80" s="172"/>
      <c r="W80" s="172"/>
      <c r="X80" s="172"/>
    </row>
    <row r="81" spans="1:24" x14ac:dyDescent="0.25">
      <c r="A81" s="172" t="s">
        <v>257</v>
      </c>
      <c r="B81" s="172"/>
      <c r="C81" s="172"/>
      <c r="D81" s="172"/>
      <c r="E81" s="172"/>
      <c r="F81" s="172"/>
      <c r="G81" s="172"/>
      <c r="H81" s="172"/>
      <c r="I81" s="172"/>
      <c r="J81" s="172"/>
      <c r="O81" s="172" t="s">
        <v>257</v>
      </c>
      <c r="P81" s="172"/>
      <c r="Q81" s="172"/>
      <c r="R81" s="172"/>
      <c r="S81" s="172"/>
      <c r="T81" s="172"/>
      <c r="U81" s="172"/>
      <c r="V81" s="172"/>
      <c r="W81" s="172"/>
      <c r="X81" s="172"/>
    </row>
    <row r="82" spans="1:24" x14ac:dyDescent="0.25">
      <c r="A82" s="172" t="s">
        <v>250</v>
      </c>
      <c r="B82" s="172"/>
      <c r="C82" s="172"/>
      <c r="D82" s="172"/>
      <c r="E82" s="172"/>
      <c r="F82" s="172"/>
      <c r="G82" s="172"/>
      <c r="H82" s="172"/>
      <c r="I82" s="172"/>
      <c r="J82" s="172"/>
      <c r="O82" s="172" t="s">
        <v>250</v>
      </c>
      <c r="P82" s="172"/>
      <c r="Q82" s="172"/>
      <c r="R82" s="172"/>
      <c r="S82" s="172"/>
      <c r="T82" s="172"/>
      <c r="U82" s="172"/>
      <c r="V82" s="172"/>
      <c r="W82" s="172"/>
      <c r="X82" s="172"/>
    </row>
    <row r="83" spans="1:24" x14ac:dyDescent="0.25">
      <c r="A83" s="172" t="s">
        <v>11</v>
      </c>
      <c r="B83" s="172"/>
      <c r="C83" s="172"/>
      <c r="D83" s="172"/>
      <c r="E83" s="172"/>
      <c r="F83" s="172"/>
      <c r="G83" s="172"/>
      <c r="H83" s="172"/>
      <c r="I83" s="172"/>
      <c r="J83" s="172"/>
      <c r="O83" s="172" t="s">
        <v>11</v>
      </c>
      <c r="P83" s="172"/>
      <c r="Q83" s="172"/>
      <c r="R83" s="172"/>
      <c r="S83" s="172"/>
      <c r="T83" s="172"/>
      <c r="U83" s="172"/>
      <c r="V83" s="172"/>
      <c r="W83" s="172"/>
      <c r="X83" s="172"/>
    </row>
  </sheetData>
  <mergeCells count="14">
    <mergeCell ref="A83:J83"/>
    <mergeCell ref="A82:J82"/>
    <mergeCell ref="O3:Y3"/>
    <mergeCell ref="O4:Y4"/>
    <mergeCell ref="O79:X79"/>
    <mergeCell ref="O80:X80"/>
    <mergeCell ref="O81:X81"/>
    <mergeCell ref="O82:X82"/>
    <mergeCell ref="O83:X83"/>
    <mergeCell ref="A3:K3"/>
    <mergeCell ref="A4:K4"/>
    <mergeCell ref="A79:J79"/>
    <mergeCell ref="A80:J80"/>
    <mergeCell ref="A81:J81"/>
  </mergeCells>
  <hyperlinks>
    <hyperlink ref="A1" location="Indice!A1" display="Indice" xr:uid="{A9846F68-B422-4D0F-9048-8FEA493FD780}"/>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E87C2-B147-4DD6-9A59-D5A234C225E5}">
  <dimension ref="A1:Y83"/>
  <sheetViews>
    <sheetView workbookViewId="0"/>
  </sheetViews>
  <sheetFormatPr baseColWidth="10" defaultRowHeight="15" x14ac:dyDescent="0.25"/>
  <cols>
    <col min="4" max="4" width="17.42578125" customWidth="1"/>
    <col min="18" max="18" width="12.85546875" customWidth="1"/>
  </cols>
  <sheetData>
    <row r="1" spans="1:25" x14ac:dyDescent="0.25">
      <c r="A1" s="166" t="s">
        <v>278</v>
      </c>
    </row>
    <row r="3" spans="1:25" x14ac:dyDescent="0.25">
      <c r="A3" s="176" t="s">
        <v>429</v>
      </c>
      <c r="B3" s="176"/>
      <c r="C3" s="176"/>
      <c r="D3" s="176"/>
      <c r="E3" s="176"/>
      <c r="F3" s="176"/>
      <c r="G3" s="176"/>
      <c r="H3" s="176"/>
      <c r="I3" s="176"/>
      <c r="J3" s="176"/>
      <c r="K3" s="176"/>
      <c r="O3" s="176" t="s">
        <v>429</v>
      </c>
      <c r="P3" s="176"/>
      <c r="Q3" s="176"/>
      <c r="R3" s="176"/>
      <c r="S3" s="176"/>
      <c r="T3" s="176"/>
      <c r="U3" s="176"/>
      <c r="V3" s="176"/>
      <c r="W3" s="176"/>
      <c r="X3" s="176"/>
      <c r="Y3" s="176"/>
    </row>
    <row r="4" spans="1:25" x14ac:dyDescent="0.25">
      <c r="A4" s="177" t="s">
        <v>256</v>
      </c>
      <c r="B4" s="177"/>
      <c r="C4" s="177"/>
      <c r="D4" s="177"/>
      <c r="E4" s="177"/>
      <c r="F4" s="177"/>
      <c r="G4" s="177"/>
      <c r="H4" s="177"/>
      <c r="I4" s="177"/>
      <c r="J4" s="177"/>
      <c r="K4" s="177"/>
      <c r="O4" s="177" t="s">
        <v>271</v>
      </c>
      <c r="P4" s="177"/>
      <c r="Q4" s="177"/>
      <c r="R4" s="177"/>
      <c r="S4" s="177"/>
      <c r="T4" s="177"/>
      <c r="U4" s="177"/>
      <c r="V4" s="177"/>
      <c r="W4" s="177"/>
      <c r="X4" s="177"/>
      <c r="Y4" s="177"/>
    </row>
    <row r="6" spans="1:25" x14ac:dyDescent="0.25">
      <c r="A6" s="101"/>
      <c r="B6" s="102"/>
      <c r="C6" s="102"/>
      <c r="D6" s="102"/>
      <c r="E6" s="102"/>
      <c r="F6" s="102"/>
      <c r="G6" s="103"/>
      <c r="H6" s="103"/>
      <c r="I6" s="103"/>
      <c r="J6" s="103"/>
      <c r="K6" s="103"/>
      <c r="O6" s="101"/>
      <c r="P6" s="102"/>
      <c r="Q6" s="102"/>
      <c r="R6" s="102"/>
      <c r="S6" s="102"/>
      <c r="T6" s="102"/>
      <c r="U6" s="103"/>
      <c r="V6" s="103"/>
      <c r="W6" s="103"/>
      <c r="X6" s="103"/>
      <c r="Y6" s="103"/>
    </row>
    <row r="7" spans="1:25" x14ac:dyDescent="0.25">
      <c r="A7" s="104"/>
      <c r="B7" s="105"/>
      <c r="C7" s="106"/>
      <c r="D7" s="106"/>
      <c r="E7" s="113">
        <v>2006</v>
      </c>
      <c r="F7" s="113">
        <v>2009</v>
      </c>
      <c r="G7" s="113">
        <v>2011</v>
      </c>
      <c r="H7" s="113">
        <v>2013</v>
      </c>
      <c r="I7" s="113">
        <v>2015</v>
      </c>
      <c r="J7" s="113">
        <v>2017</v>
      </c>
      <c r="K7" s="114">
        <v>2020</v>
      </c>
      <c r="O7" s="104"/>
      <c r="P7" s="105"/>
      <c r="Q7" s="106"/>
      <c r="R7" s="106"/>
      <c r="S7" s="113">
        <v>2006</v>
      </c>
      <c r="T7" s="113">
        <v>2009</v>
      </c>
      <c r="U7" s="113">
        <v>2011</v>
      </c>
      <c r="V7" s="113">
        <v>2013</v>
      </c>
      <c r="W7" s="113">
        <v>2015</v>
      </c>
      <c r="X7" s="113">
        <v>2017</v>
      </c>
      <c r="Y7" s="114">
        <v>2020</v>
      </c>
    </row>
    <row r="8" spans="1:25" x14ac:dyDescent="0.25">
      <c r="A8" s="104"/>
      <c r="B8" s="105"/>
      <c r="C8" s="115"/>
      <c r="D8" s="115"/>
      <c r="E8" s="37"/>
      <c r="F8" s="37"/>
      <c r="G8" s="37"/>
      <c r="H8" s="37"/>
      <c r="I8" s="37"/>
      <c r="J8" s="37"/>
      <c r="K8" s="107"/>
      <c r="O8" s="104"/>
      <c r="P8" s="105"/>
      <c r="Q8" s="115"/>
      <c r="R8" s="115"/>
      <c r="S8" s="37"/>
      <c r="T8" s="37"/>
      <c r="U8" s="37"/>
      <c r="V8" s="37"/>
      <c r="W8" s="37"/>
      <c r="X8" s="37"/>
      <c r="Y8" s="107"/>
    </row>
    <row r="9" spans="1:25" x14ac:dyDescent="0.25">
      <c r="A9" s="110"/>
      <c r="B9" s="45" t="s">
        <v>19</v>
      </c>
      <c r="C9" s="86" t="s">
        <v>59</v>
      </c>
      <c r="D9" s="116" t="s">
        <v>6</v>
      </c>
      <c r="E9" s="122">
        <v>77500</v>
      </c>
      <c r="F9" s="122">
        <v>80000</v>
      </c>
      <c r="G9" s="122">
        <v>100000</v>
      </c>
      <c r="H9" s="122">
        <v>120000</v>
      </c>
      <c r="I9" s="122">
        <v>150000</v>
      </c>
      <c r="J9" s="122">
        <v>150000</v>
      </c>
      <c r="K9" s="123">
        <v>50000</v>
      </c>
      <c r="O9" s="110"/>
      <c r="P9" s="45" t="s">
        <v>19</v>
      </c>
      <c r="Q9" s="86" t="s">
        <v>59</v>
      </c>
      <c r="R9" s="116" t="s">
        <v>6</v>
      </c>
      <c r="S9" s="122">
        <f>+E9*'71'!B$27</f>
        <v>123534.99999999999</v>
      </c>
      <c r="T9" s="122">
        <f>+F9*'71'!C$27</f>
        <v>111520.00000000001</v>
      </c>
      <c r="U9" s="122">
        <f>+G9*'71'!D$27</f>
        <v>130800</v>
      </c>
      <c r="V9" s="122">
        <f>+H9*'71'!E$27</f>
        <v>150120</v>
      </c>
      <c r="W9" s="122">
        <f>+I9*'71'!F$27</f>
        <v>170850</v>
      </c>
      <c r="X9" s="122">
        <f>+J9*'71'!G$27</f>
        <v>162900</v>
      </c>
      <c r="Y9" s="123">
        <f>+K11*'71'!H$27</f>
        <v>200000</v>
      </c>
    </row>
    <row r="10" spans="1:25" x14ac:dyDescent="0.25">
      <c r="A10" s="149"/>
      <c r="B10" s="115"/>
      <c r="C10" s="86"/>
      <c r="D10" s="116" t="s">
        <v>24</v>
      </c>
      <c r="E10" s="122">
        <v>2499.9999999999982</v>
      </c>
      <c r="F10" s="122">
        <v>1231.9999999999989</v>
      </c>
      <c r="G10" s="122">
        <v>4999.9999999999973</v>
      </c>
      <c r="H10" s="122">
        <v>4999.9999999999991</v>
      </c>
      <c r="I10" s="122">
        <v>2499.9999999999977</v>
      </c>
      <c r="J10" s="122">
        <v>7499.9999999999764</v>
      </c>
      <c r="K10" s="123">
        <v>5000.0000000000018</v>
      </c>
      <c r="O10" s="149"/>
      <c r="P10" s="115"/>
      <c r="Q10" s="86"/>
      <c r="R10" s="116" t="s">
        <v>24</v>
      </c>
      <c r="S10" s="122">
        <f>+E10*'71'!B$27</f>
        <v>3984.9999999999968</v>
      </c>
      <c r="T10" s="122">
        <f>+F10*'71'!C$27</f>
        <v>1717.4079999999985</v>
      </c>
      <c r="U10" s="122">
        <f>+G10*'71'!D$27</f>
        <v>6539.9999999999964</v>
      </c>
      <c r="V10" s="122">
        <f>+H10*'71'!E$27</f>
        <v>6254.9999999999982</v>
      </c>
      <c r="W10" s="122">
        <f>+I10*'71'!F$27</f>
        <v>2847.4999999999973</v>
      </c>
      <c r="X10" s="122">
        <f>+J10*'71'!G$27</f>
        <v>8144.9999999999745</v>
      </c>
      <c r="Y10" s="123">
        <f>+K12*'71'!H$27</f>
        <v>0</v>
      </c>
    </row>
    <row r="11" spans="1:25" x14ac:dyDescent="0.25">
      <c r="A11" s="149"/>
      <c r="B11" s="115"/>
      <c r="C11" s="86" t="s">
        <v>60</v>
      </c>
      <c r="D11" s="116" t="s">
        <v>6</v>
      </c>
      <c r="E11" s="122">
        <v>120000</v>
      </c>
      <c r="F11" s="122">
        <v>160000</v>
      </c>
      <c r="G11" s="122">
        <v>180000</v>
      </c>
      <c r="H11" s="122">
        <v>210000</v>
      </c>
      <c r="I11" s="122">
        <v>241000</v>
      </c>
      <c r="J11" s="122">
        <v>270000</v>
      </c>
      <c r="K11" s="123">
        <v>200000</v>
      </c>
      <c r="O11" s="149"/>
      <c r="P11" s="115"/>
      <c r="Q11" s="86" t="s">
        <v>60</v>
      </c>
      <c r="R11" s="116" t="s">
        <v>6</v>
      </c>
      <c r="S11" s="122">
        <f>+E11*'71'!B$27</f>
        <v>191279.99999999997</v>
      </c>
      <c r="T11" s="122">
        <f>+F11*'71'!C$27</f>
        <v>223040.00000000003</v>
      </c>
      <c r="U11" s="122">
        <f>+G11*'71'!D$27</f>
        <v>235440</v>
      </c>
      <c r="V11" s="122">
        <f>+H11*'71'!E$27</f>
        <v>262710</v>
      </c>
      <c r="W11" s="122">
        <f>+I11*'71'!F$27</f>
        <v>274499</v>
      </c>
      <c r="X11" s="122">
        <f>+J11*'71'!G$27</f>
        <v>293220</v>
      </c>
      <c r="Y11" s="123">
        <f>+K13*'71'!H$27</f>
        <v>320000</v>
      </c>
    </row>
    <row r="12" spans="1:25" x14ac:dyDescent="0.25">
      <c r="A12" s="149"/>
      <c r="B12" s="115"/>
      <c r="C12" s="86"/>
      <c r="D12" s="116" t="s">
        <v>24</v>
      </c>
      <c r="E12" s="122">
        <v>1249.9999999999982</v>
      </c>
      <c r="F12" s="122">
        <v>249.9999999999996</v>
      </c>
      <c r="G12" s="122">
        <v>0</v>
      </c>
      <c r="H12" s="122">
        <v>0</v>
      </c>
      <c r="I12" s="122">
        <v>0</v>
      </c>
      <c r="J12" s="122">
        <v>0</v>
      </c>
      <c r="K12" s="123">
        <v>0</v>
      </c>
      <c r="O12" s="149"/>
      <c r="P12" s="115"/>
      <c r="Q12" s="86"/>
      <c r="R12" s="116" t="s">
        <v>24</v>
      </c>
      <c r="S12" s="122">
        <f>+E12*'71'!B$27</f>
        <v>1992.4999999999968</v>
      </c>
      <c r="T12" s="122">
        <f>+F12*'71'!C$27</f>
        <v>348.49999999999949</v>
      </c>
      <c r="U12" s="122">
        <f>+G12*'71'!D$27</f>
        <v>0</v>
      </c>
      <c r="V12" s="122">
        <f>+H12*'71'!E$27</f>
        <v>0</v>
      </c>
      <c r="W12" s="122">
        <f>+I12*'71'!F$27</f>
        <v>0</v>
      </c>
      <c r="X12" s="122">
        <f>+J12*'71'!G$27</f>
        <v>0</v>
      </c>
      <c r="Y12" s="123">
        <f>+K14*'71'!H$27</f>
        <v>3250.0000000000064</v>
      </c>
    </row>
    <row r="13" spans="1:25" x14ac:dyDescent="0.25">
      <c r="A13" s="149"/>
      <c r="B13" s="115"/>
      <c r="C13" s="86" t="s">
        <v>61</v>
      </c>
      <c r="D13" s="116" t="s">
        <v>6</v>
      </c>
      <c r="E13" s="122">
        <v>135000</v>
      </c>
      <c r="F13" s="122">
        <v>165000</v>
      </c>
      <c r="G13" s="122">
        <v>182000</v>
      </c>
      <c r="H13" s="122">
        <v>220000</v>
      </c>
      <c r="I13" s="122">
        <v>250000</v>
      </c>
      <c r="J13" s="122">
        <v>300000</v>
      </c>
      <c r="K13" s="123">
        <v>320000</v>
      </c>
      <c r="O13" s="149"/>
      <c r="P13" s="115"/>
      <c r="Q13" s="86" t="s">
        <v>61</v>
      </c>
      <c r="R13" s="116" t="s">
        <v>6</v>
      </c>
      <c r="S13" s="122">
        <f>+E13*'71'!B$27</f>
        <v>215189.99999999997</v>
      </c>
      <c r="T13" s="122">
        <f>+F13*'71'!C$27</f>
        <v>230010.00000000003</v>
      </c>
      <c r="U13" s="122">
        <f>+G13*'71'!D$27</f>
        <v>238056</v>
      </c>
      <c r="V13" s="122">
        <f>+H13*'71'!E$27</f>
        <v>275220</v>
      </c>
      <c r="W13" s="122">
        <f>+I13*'71'!F$27</f>
        <v>284750</v>
      </c>
      <c r="X13" s="122">
        <f>+J13*'71'!G$27</f>
        <v>325800</v>
      </c>
      <c r="Y13" s="123">
        <f>+K15*'71'!H$27</f>
        <v>330000</v>
      </c>
    </row>
    <row r="14" spans="1:25" x14ac:dyDescent="0.25">
      <c r="A14" s="149"/>
      <c r="B14" s="115"/>
      <c r="C14" s="86"/>
      <c r="D14" s="116" t="s">
        <v>24</v>
      </c>
      <c r="E14" s="122">
        <v>0</v>
      </c>
      <c r="F14" s="122">
        <v>0</v>
      </c>
      <c r="G14" s="122">
        <v>249.99999999999937</v>
      </c>
      <c r="H14" s="122">
        <v>4999.9999999999955</v>
      </c>
      <c r="I14" s="122">
        <v>0</v>
      </c>
      <c r="J14" s="122">
        <v>4999.9999999999936</v>
      </c>
      <c r="K14" s="123">
        <v>3250.0000000000064</v>
      </c>
      <c r="O14" s="149"/>
      <c r="P14" s="115"/>
      <c r="Q14" s="86"/>
      <c r="R14" s="116" t="s">
        <v>24</v>
      </c>
      <c r="S14" s="122">
        <f>+E14*'71'!B$27</f>
        <v>0</v>
      </c>
      <c r="T14" s="122">
        <f>+F14*'71'!C$27</f>
        <v>0</v>
      </c>
      <c r="U14" s="122">
        <f>+G14*'71'!D$27</f>
        <v>326.9999999999992</v>
      </c>
      <c r="V14" s="122">
        <f>+H14*'71'!E$27</f>
        <v>6254.9999999999936</v>
      </c>
      <c r="W14" s="122">
        <f>+I14*'71'!F$27</f>
        <v>0</v>
      </c>
      <c r="X14" s="122">
        <f>+J14*'71'!G$27</f>
        <v>5429.9999999999936</v>
      </c>
      <c r="Y14" s="123">
        <f>+K16*'71'!H$27</f>
        <v>7499.99999999999</v>
      </c>
    </row>
    <row r="15" spans="1:25" x14ac:dyDescent="0.25">
      <c r="A15" s="149"/>
      <c r="B15" s="115"/>
      <c r="C15" s="86" t="s">
        <v>62</v>
      </c>
      <c r="D15" s="116" t="s">
        <v>6</v>
      </c>
      <c r="E15" s="122">
        <v>135721</v>
      </c>
      <c r="F15" s="122">
        <v>169000</v>
      </c>
      <c r="G15" s="122">
        <v>185000</v>
      </c>
      <c r="H15" s="122">
        <v>220000</v>
      </c>
      <c r="I15" s="122">
        <v>250000</v>
      </c>
      <c r="J15" s="122">
        <v>300000</v>
      </c>
      <c r="K15" s="123">
        <v>330000</v>
      </c>
      <c r="O15" s="149"/>
      <c r="P15" s="115"/>
      <c r="Q15" s="86" t="s">
        <v>62</v>
      </c>
      <c r="R15" s="116" t="s">
        <v>6</v>
      </c>
      <c r="S15" s="122">
        <f>+E15*'71'!B$27</f>
        <v>216339.27399999998</v>
      </c>
      <c r="T15" s="122">
        <f>+F15*'71'!C$27</f>
        <v>235586.00000000003</v>
      </c>
      <c r="U15" s="122">
        <f>+G15*'71'!D$27</f>
        <v>241980</v>
      </c>
      <c r="V15" s="122">
        <f>+H15*'71'!E$27</f>
        <v>275220</v>
      </c>
      <c r="W15" s="122">
        <f>+I15*'71'!F$27</f>
        <v>284750</v>
      </c>
      <c r="X15" s="122">
        <f>+J15*'71'!G$27</f>
        <v>325800</v>
      </c>
      <c r="Y15" s="123">
        <f>+K17*'71'!H$27</f>
        <v>350000</v>
      </c>
    </row>
    <row r="16" spans="1:25" x14ac:dyDescent="0.25">
      <c r="A16" s="149"/>
      <c r="B16" s="115"/>
      <c r="C16" s="86"/>
      <c r="D16" s="116" t="s">
        <v>24</v>
      </c>
      <c r="E16" s="122">
        <v>1250.000000000002</v>
      </c>
      <c r="F16" s="122">
        <v>2064.2500000000018</v>
      </c>
      <c r="G16" s="122">
        <v>1249.9999999999955</v>
      </c>
      <c r="H16" s="122">
        <v>4172.2500000000018</v>
      </c>
      <c r="I16" s="122">
        <v>2499.9999999999991</v>
      </c>
      <c r="J16" s="122">
        <v>0</v>
      </c>
      <c r="K16" s="123">
        <v>7499.99999999999</v>
      </c>
      <c r="O16" s="149"/>
      <c r="P16" s="115"/>
      <c r="Q16" s="86"/>
      <c r="R16" s="116" t="s">
        <v>24</v>
      </c>
      <c r="S16" s="122">
        <f>+E16*'71'!B$27</f>
        <v>1992.5000000000032</v>
      </c>
      <c r="T16" s="122">
        <f>+F16*'71'!C$27</f>
        <v>2877.5645000000027</v>
      </c>
      <c r="U16" s="122">
        <f>+G16*'71'!D$27</f>
        <v>1634.9999999999941</v>
      </c>
      <c r="V16" s="122">
        <f>+H16*'71'!E$27</f>
        <v>5219.4847500000014</v>
      </c>
      <c r="W16" s="122">
        <f>+I16*'71'!F$27</f>
        <v>2847.4999999999991</v>
      </c>
      <c r="X16" s="122">
        <f>+J16*'71'!G$27</f>
        <v>0</v>
      </c>
      <c r="Y16" s="123">
        <f>+K18*'71'!H$27</f>
        <v>0</v>
      </c>
    </row>
    <row r="17" spans="1:25" x14ac:dyDescent="0.25">
      <c r="A17" s="149"/>
      <c r="B17" s="115"/>
      <c r="C17" s="86" t="s">
        <v>63</v>
      </c>
      <c r="D17" s="116" t="s">
        <v>6</v>
      </c>
      <c r="E17" s="122">
        <v>150000</v>
      </c>
      <c r="F17" s="122">
        <v>185000</v>
      </c>
      <c r="G17" s="122">
        <v>200000</v>
      </c>
      <c r="H17" s="122">
        <v>250000</v>
      </c>
      <c r="I17" s="122">
        <v>300000</v>
      </c>
      <c r="J17" s="122">
        <v>300000</v>
      </c>
      <c r="K17" s="123">
        <v>350000</v>
      </c>
      <c r="O17" s="149"/>
      <c r="P17" s="115"/>
      <c r="Q17" s="86" t="s">
        <v>63</v>
      </c>
      <c r="R17" s="116" t="s">
        <v>6</v>
      </c>
      <c r="S17" s="122">
        <f>+E17*'71'!B$27</f>
        <v>239099.99999999997</v>
      </c>
      <c r="T17" s="122">
        <f>+F17*'71'!C$27</f>
        <v>257890.00000000003</v>
      </c>
      <c r="U17" s="122">
        <f>+G17*'71'!D$27</f>
        <v>261600</v>
      </c>
      <c r="V17" s="122">
        <f>+H17*'71'!E$27</f>
        <v>312750</v>
      </c>
      <c r="W17" s="122">
        <f>+I17*'71'!F$27</f>
        <v>341700</v>
      </c>
      <c r="X17" s="122">
        <f>+J17*'71'!G$27</f>
        <v>325800</v>
      </c>
      <c r="Y17" s="123">
        <f>+K19*'71'!H$27</f>
        <v>390000</v>
      </c>
    </row>
    <row r="18" spans="1:25" x14ac:dyDescent="0.25">
      <c r="A18" s="149"/>
      <c r="B18" s="115"/>
      <c r="C18" s="86"/>
      <c r="D18" s="116" t="s">
        <v>24</v>
      </c>
      <c r="E18" s="122">
        <v>0</v>
      </c>
      <c r="F18" s="122">
        <v>3139.4999999999968</v>
      </c>
      <c r="G18" s="122">
        <v>2000.0000000000014</v>
      </c>
      <c r="H18" s="122">
        <v>0</v>
      </c>
      <c r="I18" s="122">
        <v>0</v>
      </c>
      <c r="J18" s="122">
        <v>5000.0000000000045</v>
      </c>
      <c r="K18" s="123">
        <v>0</v>
      </c>
      <c r="O18" s="149"/>
      <c r="P18" s="115"/>
      <c r="Q18" s="86"/>
      <c r="R18" s="116" t="s">
        <v>24</v>
      </c>
      <c r="S18" s="122">
        <f>+E18*'71'!B$27</f>
        <v>0</v>
      </c>
      <c r="T18" s="122">
        <f>+F18*'71'!C$27</f>
        <v>4376.4629999999961</v>
      </c>
      <c r="U18" s="122">
        <f>+G18*'71'!D$27</f>
        <v>2616.0000000000018</v>
      </c>
      <c r="V18" s="122">
        <f>+H18*'71'!E$27</f>
        <v>0</v>
      </c>
      <c r="W18" s="122">
        <f>+I18*'71'!F$27</f>
        <v>0</v>
      </c>
      <c r="X18" s="122">
        <f>+J18*'71'!G$27</f>
        <v>5430.0000000000055</v>
      </c>
      <c r="Y18" s="123">
        <f>+K20*'71'!H$27</f>
        <v>6640.5000000000173</v>
      </c>
    </row>
    <row r="19" spans="1:25" x14ac:dyDescent="0.25">
      <c r="A19" s="149"/>
      <c r="B19" s="115"/>
      <c r="C19" s="86" t="s">
        <v>64</v>
      </c>
      <c r="D19" s="116" t="s">
        <v>6</v>
      </c>
      <c r="E19" s="122">
        <v>160000</v>
      </c>
      <c r="F19" s="122">
        <v>200000</v>
      </c>
      <c r="G19" s="122">
        <v>200000</v>
      </c>
      <c r="H19" s="122">
        <v>280000</v>
      </c>
      <c r="I19" s="122">
        <v>300000</v>
      </c>
      <c r="J19" s="122">
        <v>350000</v>
      </c>
      <c r="K19" s="123">
        <v>390000</v>
      </c>
      <c r="O19" s="149"/>
      <c r="P19" s="115"/>
      <c r="Q19" s="86" t="s">
        <v>64</v>
      </c>
      <c r="R19" s="116" t="s">
        <v>6</v>
      </c>
      <c r="S19" s="122">
        <f>+E19*'71'!B$27</f>
        <v>255039.99999999997</v>
      </c>
      <c r="T19" s="122">
        <f>+F19*'71'!C$27</f>
        <v>278800</v>
      </c>
      <c r="U19" s="122">
        <f>+G19*'71'!D$27</f>
        <v>261600</v>
      </c>
      <c r="V19" s="122">
        <f>+H19*'71'!E$27</f>
        <v>350279.99999999994</v>
      </c>
      <c r="W19" s="122">
        <f>+I19*'71'!F$27</f>
        <v>341700</v>
      </c>
      <c r="X19" s="122">
        <f>+J19*'71'!G$27</f>
        <v>380100</v>
      </c>
      <c r="Y19" s="123">
        <f>+K21*'71'!H$27</f>
        <v>400000</v>
      </c>
    </row>
    <row r="20" spans="1:25" x14ac:dyDescent="0.25">
      <c r="A20" s="149"/>
      <c r="B20" s="115"/>
      <c r="C20" s="86"/>
      <c r="D20" s="116" t="s">
        <v>24</v>
      </c>
      <c r="E20" s="122">
        <v>2500.0000000000077</v>
      </c>
      <c r="F20" s="122">
        <v>0</v>
      </c>
      <c r="G20" s="122">
        <v>5000.0000000000064</v>
      </c>
      <c r="H20" s="122">
        <v>7740.5000000000091</v>
      </c>
      <c r="I20" s="122">
        <v>0</v>
      </c>
      <c r="J20" s="122">
        <v>0</v>
      </c>
      <c r="K20" s="123">
        <v>6640.5000000000173</v>
      </c>
      <c r="O20" s="149"/>
      <c r="P20" s="115"/>
      <c r="Q20" s="86"/>
      <c r="R20" s="116" t="s">
        <v>24</v>
      </c>
      <c r="S20" s="122">
        <f>+E20*'71'!B$27</f>
        <v>3985.0000000000118</v>
      </c>
      <c r="T20" s="122">
        <f>+F20*'71'!C$27</f>
        <v>0</v>
      </c>
      <c r="U20" s="122">
        <f>+G20*'71'!D$27</f>
        <v>6540.0000000000082</v>
      </c>
      <c r="V20" s="122">
        <f>+H20*'71'!E$27</f>
        <v>9683.3655000000108</v>
      </c>
      <c r="W20" s="122">
        <f>+I20*'71'!F$27</f>
        <v>0</v>
      </c>
      <c r="X20" s="122">
        <f>+J20*'71'!G$27</f>
        <v>0</v>
      </c>
      <c r="Y20" s="123">
        <f>+K22*'71'!H$27</f>
        <v>4366.5000000000236</v>
      </c>
    </row>
    <row r="21" spans="1:25" x14ac:dyDescent="0.25">
      <c r="C21" s="86" t="s">
        <v>65</v>
      </c>
      <c r="D21" s="116" t="s">
        <v>6</v>
      </c>
      <c r="E21" s="122">
        <v>200000</v>
      </c>
      <c r="F21" s="122">
        <v>220000</v>
      </c>
      <c r="G21" s="122">
        <v>230000</v>
      </c>
      <c r="H21" s="122">
        <v>300000</v>
      </c>
      <c r="I21" s="122">
        <v>350000</v>
      </c>
      <c r="J21" s="122">
        <v>380000</v>
      </c>
      <c r="K21" s="123">
        <v>400000</v>
      </c>
      <c r="O21" s="30"/>
      <c r="Q21" s="86" t="s">
        <v>65</v>
      </c>
      <c r="R21" s="116" t="s">
        <v>6</v>
      </c>
      <c r="S21" s="122">
        <f>+E21*'71'!B$27</f>
        <v>318800</v>
      </c>
      <c r="T21" s="122">
        <f>+F21*'71'!C$27</f>
        <v>306680</v>
      </c>
      <c r="U21" s="122">
        <f>+G21*'71'!D$27</f>
        <v>300840</v>
      </c>
      <c r="V21" s="122">
        <f>+H21*'71'!E$27</f>
        <v>375299.99999999994</v>
      </c>
      <c r="W21" s="122">
        <f>+I21*'71'!F$27</f>
        <v>398650</v>
      </c>
      <c r="X21" s="122">
        <f>+J21*'71'!G$27</f>
        <v>412680</v>
      </c>
      <c r="Y21" s="123">
        <f>+K23*'71'!H$27</f>
        <v>500000</v>
      </c>
    </row>
    <row r="22" spans="1:25" x14ac:dyDescent="0.25">
      <c r="A22" s="149"/>
      <c r="B22" s="115"/>
      <c r="C22" s="86"/>
      <c r="D22" s="116" t="s">
        <v>24</v>
      </c>
      <c r="E22" s="122">
        <v>2500.0000000000045</v>
      </c>
      <c r="F22" s="122">
        <v>6190.7499999999973</v>
      </c>
      <c r="G22" s="122">
        <v>7499.9999999999991</v>
      </c>
      <c r="H22" s="122">
        <v>0</v>
      </c>
      <c r="I22" s="122">
        <v>0</v>
      </c>
      <c r="J22" s="122">
        <v>10822.749999999956</v>
      </c>
      <c r="K22" s="123">
        <v>4366.5000000000236</v>
      </c>
      <c r="O22" s="149"/>
      <c r="P22" s="115"/>
      <c r="Q22" s="86"/>
      <c r="R22" s="116" t="s">
        <v>24</v>
      </c>
      <c r="S22" s="122">
        <f>+E22*'71'!B$27</f>
        <v>3985.0000000000068</v>
      </c>
      <c r="T22" s="122">
        <f>+F22*'71'!C$27</f>
        <v>8629.9054999999971</v>
      </c>
      <c r="U22" s="122">
        <f>+G22*'71'!D$27</f>
        <v>9810</v>
      </c>
      <c r="V22" s="122">
        <f>+H22*'71'!E$27</f>
        <v>0</v>
      </c>
      <c r="W22" s="122">
        <f>+I22*'71'!F$27</f>
        <v>0</v>
      </c>
      <c r="X22" s="122">
        <f>+J22*'71'!G$27</f>
        <v>11753.506499999954</v>
      </c>
      <c r="Y22" s="123">
        <f>+K24*'71'!H$27</f>
        <v>12499.999999999982</v>
      </c>
    </row>
    <row r="23" spans="1:25" x14ac:dyDescent="0.25">
      <c r="A23" s="149"/>
      <c r="B23" s="115"/>
      <c r="C23" s="88" t="s">
        <v>66</v>
      </c>
      <c r="D23" s="116" t="s">
        <v>6</v>
      </c>
      <c r="E23" s="122">
        <v>220000</v>
      </c>
      <c r="F23" s="122">
        <v>250000</v>
      </c>
      <c r="G23" s="122">
        <v>300000</v>
      </c>
      <c r="H23" s="122">
        <v>357000</v>
      </c>
      <c r="I23" s="122">
        <v>400000</v>
      </c>
      <c r="J23" s="122">
        <v>438854</v>
      </c>
      <c r="K23" s="123">
        <v>500000</v>
      </c>
      <c r="O23" s="149"/>
      <c r="P23" s="115"/>
      <c r="Q23" s="88" t="s">
        <v>66</v>
      </c>
      <c r="R23" s="116" t="s">
        <v>6</v>
      </c>
      <c r="S23" s="122">
        <f>+E23*'71'!B$27</f>
        <v>350679.99999999994</v>
      </c>
      <c r="T23" s="122">
        <f>+F23*'71'!C$27</f>
        <v>348500.00000000006</v>
      </c>
      <c r="U23" s="122">
        <f>+G23*'71'!D$27</f>
        <v>392400</v>
      </c>
      <c r="V23" s="122">
        <f>+H23*'71'!E$27</f>
        <v>446606.99999999994</v>
      </c>
      <c r="W23" s="122">
        <f>+I23*'71'!F$27</f>
        <v>455600</v>
      </c>
      <c r="X23" s="122">
        <f>+J23*'71'!G$27</f>
        <v>476595.44400000002</v>
      </c>
      <c r="Y23" s="123">
        <f>+K25*'71'!H$27</f>
        <v>750000</v>
      </c>
    </row>
    <row r="24" spans="1:25" x14ac:dyDescent="0.25">
      <c r="A24" s="149"/>
      <c r="B24" s="115"/>
      <c r="C24" s="88"/>
      <c r="D24" s="116" t="s">
        <v>24</v>
      </c>
      <c r="E24" s="122">
        <v>5905.7499999999754</v>
      </c>
      <c r="F24" s="122">
        <v>5915.2500000000073</v>
      </c>
      <c r="G24" s="122">
        <v>5000.0000000000055</v>
      </c>
      <c r="H24" s="122">
        <v>7500.0000000000264</v>
      </c>
      <c r="I24" s="122">
        <v>4999.9999999999973</v>
      </c>
      <c r="J24" s="122">
        <v>12499.999999999947</v>
      </c>
      <c r="K24" s="123">
        <v>12499.999999999982</v>
      </c>
      <c r="O24" s="149"/>
      <c r="P24" s="115"/>
      <c r="Q24" s="88"/>
      <c r="R24" s="116" t="s">
        <v>24</v>
      </c>
      <c r="S24" s="122">
        <f>+E24*'71'!B$27</f>
        <v>9413.7654999999595</v>
      </c>
      <c r="T24" s="122">
        <f>+F24*'71'!C$27</f>
        <v>8245.8585000000112</v>
      </c>
      <c r="U24" s="122">
        <f>+G24*'71'!D$27</f>
        <v>6540.0000000000073</v>
      </c>
      <c r="V24" s="122">
        <f>+H24*'71'!E$27</f>
        <v>9382.5000000000327</v>
      </c>
      <c r="W24" s="122">
        <f>+I24*'71'!F$27</f>
        <v>5694.9999999999973</v>
      </c>
      <c r="X24" s="122">
        <f>+J24*'71'!G$27</f>
        <v>13574.999999999944</v>
      </c>
      <c r="Y24" s="123">
        <f>+K26*'71'!H$27</f>
        <v>21250.000000000076</v>
      </c>
    </row>
    <row r="25" spans="1:25" x14ac:dyDescent="0.25">
      <c r="C25" s="88" t="s">
        <v>67</v>
      </c>
      <c r="D25" s="116" t="s">
        <v>6</v>
      </c>
      <c r="E25" s="122">
        <v>300000</v>
      </c>
      <c r="F25" s="122">
        <v>350000</v>
      </c>
      <c r="G25" s="122">
        <v>400000</v>
      </c>
      <c r="H25" s="122">
        <v>500000</v>
      </c>
      <c r="I25" s="122">
        <v>550000</v>
      </c>
      <c r="J25" s="122">
        <v>600000</v>
      </c>
      <c r="K25" s="123">
        <v>750000</v>
      </c>
      <c r="O25" s="30"/>
      <c r="Q25" s="88" t="s">
        <v>67</v>
      </c>
      <c r="R25" s="116" t="s">
        <v>6</v>
      </c>
      <c r="S25" s="122">
        <f>+E25*'71'!B$27</f>
        <v>478199.99999999994</v>
      </c>
      <c r="T25" s="122">
        <f>+F25*'71'!C$27</f>
        <v>487900.00000000006</v>
      </c>
      <c r="U25" s="122">
        <f>+G25*'71'!D$27</f>
        <v>523200</v>
      </c>
      <c r="V25" s="122">
        <f>+H25*'71'!E$27</f>
        <v>625500</v>
      </c>
      <c r="W25" s="122">
        <f>+I25*'71'!F$27</f>
        <v>626450</v>
      </c>
      <c r="X25" s="122">
        <f>+J25*'71'!G$27</f>
        <v>651600</v>
      </c>
      <c r="Y25" s="123">
        <f>+K25*'71'!H$27</f>
        <v>750000</v>
      </c>
    </row>
    <row r="26" spans="1:25" x14ac:dyDescent="0.25">
      <c r="A26" s="108"/>
      <c r="B26" s="45"/>
      <c r="C26" s="88"/>
      <c r="D26" s="116" t="s">
        <v>24</v>
      </c>
      <c r="E26" s="122">
        <v>0</v>
      </c>
      <c r="F26" s="122">
        <v>12499.999999999991</v>
      </c>
      <c r="G26" s="122">
        <v>12500.000000000005</v>
      </c>
      <c r="H26" s="122">
        <v>0</v>
      </c>
      <c r="I26" s="122">
        <v>20000.000000000058</v>
      </c>
      <c r="J26" s="122">
        <v>7500.0000000000155</v>
      </c>
      <c r="K26" s="123">
        <v>21250.000000000076</v>
      </c>
      <c r="O26" s="108"/>
      <c r="P26" s="45"/>
      <c r="Q26" s="88"/>
      <c r="R26" s="116" t="s">
        <v>24</v>
      </c>
      <c r="S26" s="122">
        <f>+E26*'71'!B$27</f>
        <v>0</v>
      </c>
      <c r="T26" s="122">
        <f>+F26*'71'!C$27</f>
        <v>17424.999999999989</v>
      </c>
      <c r="U26" s="122">
        <f>+G26*'71'!D$27</f>
        <v>16350.000000000007</v>
      </c>
      <c r="V26" s="122">
        <f>+H26*'71'!E$27</f>
        <v>0</v>
      </c>
      <c r="W26" s="122">
        <f>+I26*'71'!F$27</f>
        <v>22780.000000000065</v>
      </c>
      <c r="X26" s="122">
        <f>+J26*'71'!G$27</f>
        <v>8145.0000000000173</v>
      </c>
      <c r="Y26" s="123">
        <f>+K26*'71'!H$27</f>
        <v>21250.000000000076</v>
      </c>
    </row>
    <row r="27" spans="1:25" x14ac:dyDescent="0.25">
      <c r="A27" s="109"/>
      <c r="C27" s="88" t="s">
        <v>68</v>
      </c>
      <c r="D27" s="116" t="s">
        <v>6</v>
      </c>
      <c r="E27" s="122">
        <v>700000</v>
      </c>
      <c r="F27" s="122">
        <v>800000</v>
      </c>
      <c r="G27" s="122">
        <v>850000</v>
      </c>
      <c r="H27" s="122">
        <v>1000000</v>
      </c>
      <c r="I27" s="122">
        <v>1050000</v>
      </c>
      <c r="J27" s="122">
        <v>1300000</v>
      </c>
      <c r="K27" s="123">
        <v>1500000</v>
      </c>
      <c r="O27" s="109"/>
      <c r="Q27" s="88" t="s">
        <v>68</v>
      </c>
      <c r="R27" s="116" t="s">
        <v>6</v>
      </c>
      <c r="S27" s="122">
        <f>+E27*'71'!B$27</f>
        <v>1115800</v>
      </c>
      <c r="T27" s="122">
        <f>+F27*'71'!C$27</f>
        <v>1115200</v>
      </c>
      <c r="U27" s="122">
        <f>+G27*'71'!D$27</f>
        <v>1111800</v>
      </c>
      <c r="V27" s="122">
        <f>+H27*'71'!E$27</f>
        <v>1251000</v>
      </c>
      <c r="W27" s="122">
        <f>+I27*'71'!F$27</f>
        <v>1195950</v>
      </c>
      <c r="X27" s="122">
        <f>+J27*'71'!G$27</f>
        <v>1411800</v>
      </c>
      <c r="Y27" s="123">
        <f>+K27*'71'!H$27</f>
        <v>1500000</v>
      </c>
    </row>
    <row r="28" spans="1:25" x14ac:dyDescent="0.25">
      <c r="A28" s="109"/>
      <c r="C28" s="45"/>
      <c r="D28" s="116" t="s">
        <v>24</v>
      </c>
      <c r="E28" s="122">
        <v>24999.999999999982</v>
      </c>
      <c r="F28" s="122">
        <v>37500.000000000007</v>
      </c>
      <c r="G28" s="122">
        <v>49999.999999999935</v>
      </c>
      <c r="H28" s="122">
        <v>37499.999999999985</v>
      </c>
      <c r="I28" s="122">
        <v>49999.999999999942</v>
      </c>
      <c r="J28" s="122">
        <v>50000.000000000065</v>
      </c>
      <c r="K28" s="123">
        <v>0</v>
      </c>
      <c r="O28" s="109"/>
      <c r="Q28" s="45"/>
      <c r="R28" s="116" t="s">
        <v>24</v>
      </c>
      <c r="S28" s="122">
        <f>+E28*'71'!B$27</f>
        <v>39849.999999999971</v>
      </c>
      <c r="T28" s="122">
        <f>+F28*'71'!C$27</f>
        <v>52275.000000000015</v>
      </c>
      <c r="U28" s="122">
        <f>+G28*'71'!D$27</f>
        <v>65399.99999999992</v>
      </c>
      <c r="V28" s="122">
        <f>+H28*'71'!E$27</f>
        <v>46912.499999999978</v>
      </c>
      <c r="W28" s="122">
        <f>+I28*'71'!F$27</f>
        <v>56949.999999999935</v>
      </c>
      <c r="X28" s="122">
        <f>+J28*'71'!G$27</f>
        <v>54300.000000000073</v>
      </c>
      <c r="Y28" s="123">
        <f>+K28*'71'!H$27</f>
        <v>0</v>
      </c>
    </row>
    <row r="29" spans="1:25" x14ac:dyDescent="0.25">
      <c r="A29" s="109"/>
      <c r="C29" s="45" t="s">
        <v>20</v>
      </c>
      <c r="D29" s="116" t="s">
        <v>6</v>
      </c>
      <c r="E29" s="122">
        <f>+'78'!E41</f>
        <v>178000</v>
      </c>
      <c r="F29" s="122">
        <f>+'78'!F41</f>
        <v>200000</v>
      </c>
      <c r="G29" s="122">
        <f>+'78'!G41</f>
        <v>231000</v>
      </c>
      <c r="H29" s="122">
        <f>+'78'!H41</f>
        <v>300000</v>
      </c>
      <c r="I29" s="122">
        <f>+'78'!I41</f>
        <v>341080</v>
      </c>
      <c r="J29" s="122">
        <f>+'78'!J41</f>
        <v>380000</v>
      </c>
      <c r="K29" s="123">
        <f>+'78'!K41</f>
        <v>420000</v>
      </c>
      <c r="O29" s="109"/>
      <c r="Q29" s="45" t="s">
        <v>20</v>
      </c>
      <c r="R29" s="116" t="s">
        <v>6</v>
      </c>
      <c r="S29" s="122">
        <f>+E29*'71'!B$27</f>
        <v>283732</v>
      </c>
      <c r="T29" s="122">
        <f>+F29*'71'!C$27</f>
        <v>278800</v>
      </c>
      <c r="U29" s="122">
        <f>+G29*'71'!D$27</f>
        <v>302148</v>
      </c>
      <c r="V29" s="122">
        <f>+H29*'71'!E$27</f>
        <v>375299.99999999994</v>
      </c>
      <c r="W29" s="122">
        <f>+I29*'71'!F$27</f>
        <v>388490.12</v>
      </c>
      <c r="X29" s="122">
        <f>+J29*'71'!G$27</f>
        <v>412680</v>
      </c>
      <c r="Y29" s="123">
        <f>+K29*'71'!H$27</f>
        <v>420000</v>
      </c>
    </row>
    <row r="30" spans="1:25" x14ac:dyDescent="0.25">
      <c r="A30" s="109"/>
      <c r="C30" s="45"/>
      <c r="D30" s="116" t="s">
        <v>24</v>
      </c>
      <c r="E30" s="122">
        <f>+'78'!E42</f>
        <v>2500.0000000000086</v>
      </c>
      <c r="F30" s="122">
        <f>+'78'!F42</f>
        <v>0</v>
      </c>
      <c r="G30" s="122">
        <f>+'78'!G42</f>
        <v>5249.9999999999991</v>
      </c>
      <c r="H30" s="122">
        <f>+'78'!H42</f>
        <v>0</v>
      </c>
      <c r="I30" s="122">
        <f>+'78'!I42</f>
        <v>6250.0000000000027</v>
      </c>
      <c r="J30" s="122">
        <f>+'78'!J42</f>
        <v>4999.99999999999</v>
      </c>
      <c r="K30" s="123">
        <f>+'78'!K42</f>
        <v>9078.4999999999873</v>
      </c>
      <c r="O30" s="109"/>
      <c r="Q30" s="45"/>
      <c r="R30" s="116" t="s">
        <v>24</v>
      </c>
      <c r="S30" s="122">
        <f>+E30*'71'!B$27</f>
        <v>3985.0000000000136</v>
      </c>
      <c r="T30" s="122">
        <f>+F30*'71'!C$27</f>
        <v>0</v>
      </c>
      <c r="U30" s="122">
        <f>+G30*'71'!D$27</f>
        <v>6866.9999999999991</v>
      </c>
      <c r="V30" s="122">
        <f>+H30*'71'!E$27</f>
        <v>0</v>
      </c>
      <c r="W30" s="122">
        <f>+I30*'71'!F$27</f>
        <v>7118.7500000000036</v>
      </c>
      <c r="X30" s="122">
        <f>+J30*'71'!G$27</f>
        <v>5429.9999999999891</v>
      </c>
      <c r="Y30" s="123">
        <f>+K30*'71'!H$27</f>
        <v>9078.4999999999873</v>
      </c>
    </row>
    <row r="31" spans="1:25" x14ac:dyDescent="0.25">
      <c r="A31" s="109"/>
      <c r="C31" s="45"/>
      <c r="D31" s="116"/>
      <c r="E31" s="111"/>
      <c r="F31" s="111"/>
      <c r="G31" s="111"/>
      <c r="H31" s="111"/>
      <c r="I31" s="111"/>
      <c r="J31" s="111"/>
      <c r="K31" s="112"/>
      <c r="O31" s="109"/>
      <c r="Q31" s="45"/>
      <c r="R31" s="116"/>
      <c r="S31" s="122"/>
      <c r="T31" s="122"/>
      <c r="U31" s="122"/>
      <c r="V31" s="122"/>
      <c r="W31" s="122"/>
      <c r="X31" s="122"/>
      <c r="Y31" s="123"/>
    </row>
    <row r="32" spans="1:25" x14ac:dyDescent="0.25">
      <c r="A32" s="109"/>
      <c r="B32" s="45" t="s">
        <v>21</v>
      </c>
      <c r="C32" s="86" t="s">
        <v>59</v>
      </c>
      <c r="D32" s="116" t="s">
        <v>6</v>
      </c>
      <c r="E32" s="122">
        <v>42000</v>
      </c>
      <c r="F32" s="122">
        <v>60000</v>
      </c>
      <c r="G32" s="122">
        <v>60000</v>
      </c>
      <c r="H32" s="122">
        <v>70000</v>
      </c>
      <c r="I32" s="122">
        <v>80000</v>
      </c>
      <c r="J32" s="122">
        <v>100000</v>
      </c>
      <c r="K32" s="123">
        <v>50000</v>
      </c>
      <c r="O32" s="109"/>
      <c r="P32" s="45" t="s">
        <v>21</v>
      </c>
      <c r="Q32" s="86" t="s">
        <v>59</v>
      </c>
      <c r="R32" s="116" t="s">
        <v>6</v>
      </c>
      <c r="S32" s="122">
        <f>+E32*'71'!B$27</f>
        <v>66948</v>
      </c>
      <c r="T32" s="122">
        <f>+F32*'71'!C$27</f>
        <v>83640.000000000015</v>
      </c>
      <c r="U32" s="122">
        <f>+G32*'71'!D$27</f>
        <v>78480</v>
      </c>
      <c r="V32" s="122">
        <f>+H32*'71'!E$27</f>
        <v>87569.999999999985</v>
      </c>
      <c r="W32" s="122">
        <f>+I32*'71'!F$27</f>
        <v>91120</v>
      </c>
      <c r="X32" s="122">
        <f>+J32*'71'!G$27</f>
        <v>108600.00000000001</v>
      </c>
      <c r="Y32" s="123">
        <f>+K32*'71'!H$27</f>
        <v>50000</v>
      </c>
    </row>
    <row r="33" spans="1:25" x14ac:dyDescent="0.25">
      <c r="A33" s="109"/>
      <c r="B33" s="45"/>
      <c r="C33" s="86"/>
      <c r="D33" s="116" t="s">
        <v>24</v>
      </c>
      <c r="E33" s="122">
        <v>2500.0000000000059</v>
      </c>
      <c r="F33" s="122">
        <v>0</v>
      </c>
      <c r="G33" s="122">
        <v>2500.0000000000005</v>
      </c>
      <c r="H33" s="122">
        <v>4999.9999999999982</v>
      </c>
      <c r="I33" s="122">
        <v>3749.9999999999995</v>
      </c>
      <c r="J33" s="122">
        <v>2499.9999999999968</v>
      </c>
      <c r="K33" s="123">
        <v>2500.0000000000009</v>
      </c>
      <c r="O33" s="109"/>
      <c r="P33" s="45"/>
      <c r="Q33" s="86"/>
      <c r="R33" s="116" t="s">
        <v>24</v>
      </c>
      <c r="S33" s="122">
        <f>+E33*'71'!B$27</f>
        <v>3985.0000000000091</v>
      </c>
      <c r="T33" s="122">
        <f>+F33*'71'!C$27</f>
        <v>0</v>
      </c>
      <c r="U33" s="122">
        <f>+G33*'71'!D$27</f>
        <v>3270.0000000000009</v>
      </c>
      <c r="V33" s="122">
        <f>+H33*'71'!E$27</f>
        <v>6254.9999999999973</v>
      </c>
      <c r="W33" s="122">
        <f>+I33*'71'!F$27</f>
        <v>4271.2499999999991</v>
      </c>
      <c r="X33" s="122">
        <f>+J33*'71'!G$27</f>
        <v>2714.9999999999968</v>
      </c>
      <c r="Y33" s="123">
        <f>+K33*'71'!H$27</f>
        <v>2500.0000000000009</v>
      </c>
    </row>
    <row r="34" spans="1:25" x14ac:dyDescent="0.25">
      <c r="A34" s="109"/>
      <c r="B34" s="45"/>
      <c r="C34" s="86" t="s">
        <v>60</v>
      </c>
      <c r="D34" s="116" t="s">
        <v>6</v>
      </c>
      <c r="E34" s="122">
        <v>80000</v>
      </c>
      <c r="F34" s="122">
        <v>100000</v>
      </c>
      <c r="G34" s="122">
        <v>100000</v>
      </c>
      <c r="H34" s="122">
        <v>150000</v>
      </c>
      <c r="I34" s="122">
        <v>180000</v>
      </c>
      <c r="J34" s="122">
        <v>188000</v>
      </c>
      <c r="K34" s="123">
        <v>120000</v>
      </c>
      <c r="O34" s="109"/>
      <c r="P34" s="45"/>
      <c r="Q34" s="86" t="s">
        <v>60</v>
      </c>
      <c r="R34" s="116" t="s">
        <v>6</v>
      </c>
      <c r="S34" s="122">
        <f>+E34*'71'!B$27</f>
        <v>127519.99999999999</v>
      </c>
      <c r="T34" s="122">
        <f>+F34*'71'!C$27</f>
        <v>139400</v>
      </c>
      <c r="U34" s="122">
        <f>+G34*'71'!D$27</f>
        <v>130800</v>
      </c>
      <c r="V34" s="122">
        <f>+H34*'71'!E$27</f>
        <v>187649.99999999997</v>
      </c>
      <c r="W34" s="122">
        <f>+I34*'71'!F$27</f>
        <v>205020</v>
      </c>
      <c r="X34" s="122">
        <f>+J34*'71'!G$27</f>
        <v>204168</v>
      </c>
      <c r="Y34" s="123">
        <f>+K34*'71'!H$27</f>
        <v>120000</v>
      </c>
    </row>
    <row r="35" spans="1:25" x14ac:dyDescent="0.25">
      <c r="A35" s="109"/>
      <c r="B35" s="45"/>
      <c r="C35" s="86"/>
      <c r="D35" s="116" t="s">
        <v>24</v>
      </c>
      <c r="E35" s="122">
        <v>2499.9999999999986</v>
      </c>
      <c r="F35" s="122">
        <v>2499.9999999999959</v>
      </c>
      <c r="G35" s="122">
        <v>250.00000000000006</v>
      </c>
      <c r="H35" s="122">
        <v>2500.0000000000009</v>
      </c>
      <c r="I35" s="122">
        <v>4999.9999999999854</v>
      </c>
      <c r="J35" s="122">
        <v>4999.99999999998</v>
      </c>
      <c r="K35" s="123">
        <v>4039.9999999999905</v>
      </c>
      <c r="O35" s="109"/>
      <c r="P35" s="45"/>
      <c r="Q35" s="86"/>
      <c r="R35" s="116" t="s">
        <v>24</v>
      </c>
      <c r="S35" s="122">
        <f>+E35*'71'!B$27</f>
        <v>3984.9999999999973</v>
      </c>
      <c r="T35" s="122">
        <f>+F35*'71'!C$27</f>
        <v>3484.9999999999945</v>
      </c>
      <c r="U35" s="122">
        <f>+G35*'71'!D$27</f>
        <v>327.00000000000011</v>
      </c>
      <c r="V35" s="122">
        <f>+H35*'71'!E$27</f>
        <v>3127.5000000000009</v>
      </c>
      <c r="W35" s="122">
        <f>+I35*'71'!F$27</f>
        <v>5694.9999999999836</v>
      </c>
      <c r="X35" s="122">
        <f>+J35*'71'!G$27</f>
        <v>5429.9999999999791</v>
      </c>
      <c r="Y35" s="123">
        <f>+K35*'71'!H$27</f>
        <v>4039.9999999999905</v>
      </c>
    </row>
    <row r="36" spans="1:25" x14ac:dyDescent="0.25">
      <c r="A36" s="109"/>
      <c r="B36" s="45"/>
      <c r="C36" s="86" t="s">
        <v>61</v>
      </c>
      <c r="D36" s="116" t="s">
        <v>6</v>
      </c>
      <c r="E36" s="122">
        <v>100000</v>
      </c>
      <c r="F36" s="122">
        <v>130000</v>
      </c>
      <c r="G36" s="122">
        <v>150000</v>
      </c>
      <c r="H36" s="122">
        <v>180000</v>
      </c>
      <c r="I36" s="122">
        <v>200000</v>
      </c>
      <c r="J36" s="122">
        <v>240000</v>
      </c>
      <c r="K36" s="123">
        <v>211175</v>
      </c>
      <c r="O36" s="109"/>
      <c r="P36" s="45"/>
      <c r="Q36" s="86" t="s">
        <v>61</v>
      </c>
      <c r="R36" s="116" t="s">
        <v>6</v>
      </c>
      <c r="S36" s="122">
        <f>+E36*'71'!B$27</f>
        <v>159400</v>
      </c>
      <c r="T36" s="122">
        <f>+F36*'71'!C$27</f>
        <v>181220.00000000003</v>
      </c>
      <c r="U36" s="122">
        <f>+G36*'71'!D$27</f>
        <v>196200</v>
      </c>
      <c r="V36" s="122">
        <f>+H36*'71'!E$27</f>
        <v>225179.99999999997</v>
      </c>
      <c r="W36" s="122">
        <f>+I36*'71'!F$27</f>
        <v>227800</v>
      </c>
      <c r="X36" s="122">
        <f>+J36*'71'!G$27</f>
        <v>260640.00000000003</v>
      </c>
      <c r="Y36" s="123">
        <f>+K36*'71'!H$27</f>
        <v>211175</v>
      </c>
    </row>
    <row r="37" spans="1:25" x14ac:dyDescent="0.25">
      <c r="A37" s="109"/>
      <c r="B37" s="45"/>
      <c r="C37" s="86"/>
      <c r="D37" s="116" t="s">
        <v>24</v>
      </c>
      <c r="E37" s="122">
        <v>2500.0000000000023</v>
      </c>
      <c r="F37" s="122">
        <v>3627.2499999999982</v>
      </c>
      <c r="G37" s="122">
        <v>4999.9999999999918</v>
      </c>
      <c r="H37" s="122">
        <v>2000.0000000000009</v>
      </c>
      <c r="I37" s="122">
        <v>3499.9999999999995</v>
      </c>
      <c r="J37" s="122">
        <v>5249.9999999999927</v>
      </c>
      <c r="K37" s="123">
        <v>8250.0000000000018</v>
      </c>
      <c r="O37" s="109"/>
      <c r="P37" s="45"/>
      <c r="Q37" s="86"/>
      <c r="R37" s="116" t="s">
        <v>24</v>
      </c>
      <c r="S37" s="122">
        <f>+E37*'71'!B$27</f>
        <v>3985.0000000000032</v>
      </c>
      <c r="T37" s="122">
        <f>+F37*'71'!C$27</f>
        <v>5056.3864999999978</v>
      </c>
      <c r="U37" s="122">
        <f>+G37*'71'!D$27</f>
        <v>6539.99999999999</v>
      </c>
      <c r="V37" s="122">
        <f>+H37*'71'!E$27</f>
        <v>2502.0000000000009</v>
      </c>
      <c r="W37" s="122">
        <f>+I37*'71'!F$27</f>
        <v>3986.4999999999995</v>
      </c>
      <c r="X37" s="122">
        <f>+J37*'71'!G$27</f>
        <v>5701.4999999999927</v>
      </c>
      <c r="Y37" s="123">
        <f>+K37*'71'!H$27</f>
        <v>8250.0000000000018</v>
      </c>
    </row>
    <row r="38" spans="1:25" x14ac:dyDescent="0.25">
      <c r="A38" s="109"/>
      <c r="B38" s="45"/>
      <c r="C38" s="86" t="s">
        <v>62</v>
      </c>
      <c r="D38" s="116" t="s">
        <v>6</v>
      </c>
      <c r="E38" s="122">
        <v>115000</v>
      </c>
      <c r="F38" s="122">
        <v>150000</v>
      </c>
      <c r="G38" s="122">
        <v>180000</v>
      </c>
      <c r="H38" s="122">
        <v>200000</v>
      </c>
      <c r="I38" s="122">
        <v>240000</v>
      </c>
      <c r="J38" s="122">
        <v>270000</v>
      </c>
      <c r="K38" s="123">
        <v>300000</v>
      </c>
      <c r="O38" s="109"/>
      <c r="P38" s="45"/>
      <c r="Q38" s="86" t="s">
        <v>62</v>
      </c>
      <c r="R38" s="116" t="s">
        <v>6</v>
      </c>
      <c r="S38" s="122">
        <f>+E38*'71'!B$27</f>
        <v>183309.99999999997</v>
      </c>
      <c r="T38" s="122">
        <f>+F38*'71'!C$27</f>
        <v>209100.00000000003</v>
      </c>
      <c r="U38" s="122">
        <f>+G38*'71'!D$27</f>
        <v>235440</v>
      </c>
      <c r="V38" s="122">
        <f>+H38*'71'!E$27</f>
        <v>250199.99999999997</v>
      </c>
      <c r="W38" s="122">
        <f>+I38*'71'!F$27</f>
        <v>273360</v>
      </c>
      <c r="X38" s="122">
        <f>+J38*'71'!G$27</f>
        <v>293220</v>
      </c>
      <c r="Y38" s="123">
        <f>+K38*'71'!H$27</f>
        <v>300000</v>
      </c>
    </row>
    <row r="39" spans="1:25" x14ac:dyDescent="0.25">
      <c r="A39" s="109"/>
      <c r="B39" s="45"/>
      <c r="C39" s="86"/>
      <c r="D39" s="116" t="s">
        <v>24</v>
      </c>
      <c r="E39" s="122">
        <v>3000.0000000000027</v>
      </c>
      <c r="F39" s="122">
        <v>2047.0000000000007</v>
      </c>
      <c r="G39" s="122">
        <v>2500.0000000000023</v>
      </c>
      <c r="H39" s="122">
        <v>2500.0000000000059</v>
      </c>
      <c r="I39" s="122">
        <v>0</v>
      </c>
      <c r="J39" s="122">
        <v>0</v>
      </c>
      <c r="K39" s="123">
        <v>4999.9999999999955</v>
      </c>
      <c r="O39" s="109"/>
      <c r="P39" s="45"/>
      <c r="Q39" s="86"/>
      <c r="R39" s="116" t="s">
        <v>24</v>
      </c>
      <c r="S39" s="122">
        <f>+E39*'71'!B$27</f>
        <v>4782.0000000000036</v>
      </c>
      <c r="T39" s="122">
        <f>+F39*'71'!C$27</f>
        <v>2853.5180000000014</v>
      </c>
      <c r="U39" s="122">
        <f>+G39*'71'!D$27</f>
        <v>3270.0000000000032</v>
      </c>
      <c r="V39" s="122">
        <f>+H39*'71'!E$27</f>
        <v>3127.5000000000073</v>
      </c>
      <c r="W39" s="122">
        <f>+I39*'71'!F$27</f>
        <v>0</v>
      </c>
      <c r="X39" s="122">
        <f>+J39*'71'!G$27</f>
        <v>0</v>
      </c>
      <c r="Y39" s="123">
        <f>+K39*'71'!H$27</f>
        <v>4999.9999999999955</v>
      </c>
    </row>
    <row r="40" spans="1:25" x14ac:dyDescent="0.25">
      <c r="A40" s="109"/>
      <c r="C40" s="86" t="s">
        <v>63</v>
      </c>
      <c r="D40" s="116" t="s">
        <v>6</v>
      </c>
      <c r="E40" s="122">
        <v>125000</v>
      </c>
      <c r="F40" s="122">
        <v>160000</v>
      </c>
      <c r="G40" s="122">
        <v>180000</v>
      </c>
      <c r="H40" s="122">
        <v>210000</v>
      </c>
      <c r="I40" s="122">
        <v>242000</v>
      </c>
      <c r="J40" s="122">
        <v>270000</v>
      </c>
      <c r="K40" s="123">
        <v>320000</v>
      </c>
      <c r="O40" s="109"/>
      <c r="Q40" s="86" t="s">
        <v>63</v>
      </c>
      <c r="R40" s="116" t="s">
        <v>6</v>
      </c>
      <c r="S40" s="122">
        <f>+E40*'71'!B$27</f>
        <v>199249.99999999997</v>
      </c>
      <c r="T40" s="122">
        <f>+F40*'71'!C$27</f>
        <v>223040.00000000003</v>
      </c>
      <c r="U40" s="122">
        <f>+G40*'71'!D$27</f>
        <v>235440</v>
      </c>
      <c r="V40" s="122">
        <f>+H40*'71'!E$27</f>
        <v>262710</v>
      </c>
      <c r="W40" s="122">
        <f>+I40*'71'!F$27</f>
        <v>275638</v>
      </c>
      <c r="X40" s="122">
        <f>+J40*'71'!G$27</f>
        <v>293220</v>
      </c>
      <c r="Y40" s="123">
        <f>+K40*'71'!H$27</f>
        <v>320000</v>
      </c>
    </row>
    <row r="41" spans="1:25" x14ac:dyDescent="0.25">
      <c r="A41" s="109"/>
      <c r="B41" s="45"/>
      <c r="C41" s="86"/>
      <c r="D41" s="116" t="s">
        <v>24</v>
      </c>
      <c r="E41" s="122">
        <v>2500.0000000000005</v>
      </c>
      <c r="F41" s="122">
        <v>1249.9999999999993</v>
      </c>
      <c r="G41" s="122">
        <v>0</v>
      </c>
      <c r="H41" s="122">
        <v>0</v>
      </c>
      <c r="I41" s="122">
        <v>1499.9999999999973</v>
      </c>
      <c r="J41" s="122">
        <v>355.00000000000108</v>
      </c>
      <c r="K41" s="123">
        <v>2500.0000000000018</v>
      </c>
      <c r="O41" s="109"/>
      <c r="P41" s="45"/>
      <c r="Q41" s="86"/>
      <c r="R41" s="116" t="s">
        <v>24</v>
      </c>
      <c r="S41" s="122">
        <f>+E41*'71'!B$27</f>
        <v>3985.0000000000005</v>
      </c>
      <c r="T41" s="122">
        <f>+F41*'71'!C$27</f>
        <v>1742.4999999999993</v>
      </c>
      <c r="U41" s="122">
        <f>+G41*'71'!D$27</f>
        <v>0</v>
      </c>
      <c r="V41" s="122">
        <f>+H41*'71'!E$27</f>
        <v>0</v>
      </c>
      <c r="W41" s="122">
        <f>+I41*'71'!F$27</f>
        <v>1708.4999999999968</v>
      </c>
      <c r="X41" s="122">
        <f>+J41*'71'!G$27</f>
        <v>385.53000000000122</v>
      </c>
      <c r="Y41" s="123">
        <f>+K41*'71'!H$27</f>
        <v>2500.0000000000018</v>
      </c>
    </row>
    <row r="42" spans="1:25" x14ac:dyDescent="0.25">
      <c r="A42" s="109"/>
      <c r="B42" s="45"/>
      <c r="C42" s="86" t="s">
        <v>64</v>
      </c>
      <c r="D42" s="116" t="s">
        <v>6</v>
      </c>
      <c r="E42" s="122">
        <v>135000</v>
      </c>
      <c r="F42" s="122">
        <v>165000</v>
      </c>
      <c r="G42" s="122">
        <v>182000</v>
      </c>
      <c r="H42" s="122">
        <v>210000</v>
      </c>
      <c r="I42" s="122">
        <v>250000</v>
      </c>
      <c r="J42" s="122">
        <v>300000</v>
      </c>
      <c r="K42" s="123">
        <v>320000</v>
      </c>
      <c r="O42" s="109"/>
      <c r="P42" s="45"/>
      <c r="Q42" s="86" t="s">
        <v>64</v>
      </c>
      <c r="R42" s="116" t="s">
        <v>6</v>
      </c>
      <c r="S42" s="122">
        <f>+E42*'71'!B$27</f>
        <v>215189.99999999997</v>
      </c>
      <c r="T42" s="122">
        <f>+F42*'71'!C$27</f>
        <v>230010.00000000003</v>
      </c>
      <c r="U42" s="122">
        <f>+G42*'71'!D$27</f>
        <v>238056</v>
      </c>
      <c r="V42" s="122">
        <f>+H42*'71'!E$27</f>
        <v>262710</v>
      </c>
      <c r="W42" s="122">
        <f>+I42*'71'!F$27</f>
        <v>284750</v>
      </c>
      <c r="X42" s="122">
        <f>+J42*'71'!G$27</f>
        <v>325800</v>
      </c>
      <c r="Y42" s="123">
        <f>+K42*'71'!H$27</f>
        <v>320000</v>
      </c>
    </row>
    <row r="43" spans="1:25" x14ac:dyDescent="0.25">
      <c r="A43" s="109"/>
      <c r="B43" s="45"/>
      <c r="C43" s="86"/>
      <c r="D43" s="116" t="s">
        <v>24</v>
      </c>
      <c r="E43" s="122">
        <v>1249.9999999999977</v>
      </c>
      <c r="F43" s="122">
        <v>0</v>
      </c>
      <c r="G43" s="122">
        <v>750.00000000000068</v>
      </c>
      <c r="H43" s="122">
        <v>2500.0000000000023</v>
      </c>
      <c r="I43" s="122">
        <v>1500.0000000000007</v>
      </c>
      <c r="J43" s="122">
        <v>3500.0000000000027</v>
      </c>
      <c r="K43" s="123">
        <v>4999.9999999999973</v>
      </c>
      <c r="O43" s="109"/>
      <c r="P43" s="45"/>
      <c r="Q43" s="86"/>
      <c r="R43" s="116" t="s">
        <v>24</v>
      </c>
      <c r="S43" s="122">
        <f>+E43*'71'!B$27</f>
        <v>1992.4999999999961</v>
      </c>
      <c r="T43" s="122">
        <f>+F43*'71'!C$27</f>
        <v>0</v>
      </c>
      <c r="U43" s="122">
        <f>+G43*'71'!D$27</f>
        <v>981.00000000000091</v>
      </c>
      <c r="V43" s="122">
        <f>+H43*'71'!E$27</f>
        <v>3127.5000000000027</v>
      </c>
      <c r="W43" s="122">
        <f>+I43*'71'!F$27</f>
        <v>1708.5000000000007</v>
      </c>
      <c r="X43" s="122">
        <f>+J43*'71'!G$27</f>
        <v>3801.0000000000032</v>
      </c>
      <c r="Y43" s="123">
        <f>+K43*'71'!H$27</f>
        <v>4999.9999999999973</v>
      </c>
    </row>
    <row r="44" spans="1:25" x14ac:dyDescent="0.25">
      <c r="A44" s="109"/>
      <c r="B44" s="45"/>
      <c r="C44" s="86" t="s">
        <v>65</v>
      </c>
      <c r="D44" s="116" t="s">
        <v>6</v>
      </c>
      <c r="E44" s="122">
        <v>140000</v>
      </c>
      <c r="F44" s="122">
        <v>170000</v>
      </c>
      <c r="G44" s="122">
        <v>200000</v>
      </c>
      <c r="H44" s="122">
        <v>230000</v>
      </c>
      <c r="I44" s="122">
        <v>280000</v>
      </c>
      <c r="J44" s="122">
        <v>300000</v>
      </c>
      <c r="K44" s="123">
        <v>370000</v>
      </c>
      <c r="O44" s="109"/>
      <c r="P44" s="45"/>
      <c r="Q44" s="86" t="s">
        <v>65</v>
      </c>
      <c r="R44" s="116" t="s">
        <v>6</v>
      </c>
      <c r="S44" s="122">
        <f>+E44*'71'!B$27</f>
        <v>223159.99999999997</v>
      </c>
      <c r="T44" s="122">
        <f>+F44*'71'!C$27</f>
        <v>236980.00000000003</v>
      </c>
      <c r="U44" s="122">
        <f>+G44*'71'!D$27</f>
        <v>261600</v>
      </c>
      <c r="V44" s="122">
        <f>+H44*'71'!E$27</f>
        <v>287730</v>
      </c>
      <c r="W44" s="122">
        <f>+I44*'71'!F$27</f>
        <v>318920</v>
      </c>
      <c r="X44" s="122">
        <f>+J44*'71'!G$27</f>
        <v>325800</v>
      </c>
      <c r="Y44" s="123">
        <f>+K44*'71'!H$27</f>
        <v>370000</v>
      </c>
    </row>
    <row r="45" spans="1:25" x14ac:dyDescent="0.25">
      <c r="A45" s="109"/>
      <c r="B45" s="45"/>
      <c r="C45" s="86"/>
      <c r="D45" s="116" t="s">
        <v>24</v>
      </c>
      <c r="E45" s="122">
        <v>2731.5000000000032</v>
      </c>
      <c r="F45" s="122">
        <v>3249.999999999995</v>
      </c>
      <c r="G45" s="122">
        <v>2499.9999999999991</v>
      </c>
      <c r="H45" s="122">
        <v>7499.9999999999973</v>
      </c>
      <c r="I45" s="122">
        <v>5000</v>
      </c>
      <c r="J45" s="122">
        <v>0</v>
      </c>
      <c r="K45" s="123">
        <v>7500.0000000000055</v>
      </c>
      <c r="O45" s="109"/>
      <c r="P45" s="45"/>
      <c r="Q45" s="86"/>
      <c r="R45" s="116" t="s">
        <v>24</v>
      </c>
      <c r="S45" s="122">
        <f>+E45*'71'!B$27</f>
        <v>4354.011000000005</v>
      </c>
      <c r="T45" s="122">
        <f>+F45*'71'!C$27</f>
        <v>4530.4999999999936</v>
      </c>
      <c r="U45" s="122">
        <f>+G45*'71'!D$27</f>
        <v>3269.9999999999991</v>
      </c>
      <c r="V45" s="122">
        <f>+H45*'71'!E$27</f>
        <v>9382.4999999999964</v>
      </c>
      <c r="W45" s="122">
        <f>+I45*'71'!F$27</f>
        <v>5695</v>
      </c>
      <c r="X45" s="122">
        <f>+J45*'71'!G$27</f>
        <v>0</v>
      </c>
      <c r="Y45" s="123">
        <f>+K45*'71'!H$27</f>
        <v>7500.0000000000055</v>
      </c>
    </row>
    <row r="46" spans="1:25" x14ac:dyDescent="0.25">
      <c r="A46" s="109"/>
      <c r="B46" s="45"/>
      <c r="C46" s="88" t="s">
        <v>66</v>
      </c>
      <c r="D46" s="116" t="s">
        <v>6</v>
      </c>
      <c r="E46" s="122">
        <v>170000</v>
      </c>
      <c r="F46" s="122">
        <v>200000</v>
      </c>
      <c r="G46" s="122">
        <v>220000</v>
      </c>
      <c r="H46" s="122">
        <v>290000</v>
      </c>
      <c r="I46" s="122">
        <v>326379</v>
      </c>
      <c r="J46" s="122">
        <v>370000</v>
      </c>
      <c r="K46" s="123">
        <v>430000</v>
      </c>
      <c r="O46" s="109"/>
      <c r="P46" s="45"/>
      <c r="Q46" s="88" t="s">
        <v>66</v>
      </c>
      <c r="R46" s="116" t="s">
        <v>6</v>
      </c>
      <c r="S46" s="122">
        <f>+E46*'71'!B$27</f>
        <v>270980</v>
      </c>
      <c r="T46" s="122">
        <f>+F46*'71'!C$27</f>
        <v>278800</v>
      </c>
      <c r="U46" s="122">
        <f>+G46*'71'!D$27</f>
        <v>287760</v>
      </c>
      <c r="V46" s="122">
        <f>+H46*'71'!E$27</f>
        <v>362789.99999999994</v>
      </c>
      <c r="W46" s="122">
        <f>+I46*'71'!F$27</f>
        <v>371745.68099999998</v>
      </c>
      <c r="X46" s="122">
        <f>+J46*'71'!G$27</f>
        <v>401820</v>
      </c>
      <c r="Y46" s="123">
        <f>+K46*'71'!H$27</f>
        <v>430000</v>
      </c>
    </row>
    <row r="47" spans="1:25" x14ac:dyDescent="0.25">
      <c r="A47" s="109"/>
      <c r="B47" s="45"/>
      <c r="C47" s="88"/>
      <c r="D47" s="116" t="s">
        <v>24</v>
      </c>
      <c r="E47" s="122">
        <v>4999.9999999999955</v>
      </c>
      <c r="F47" s="122">
        <v>0</v>
      </c>
      <c r="G47" s="122">
        <v>9999.9999999999891</v>
      </c>
      <c r="H47" s="122">
        <v>4999.9999999999945</v>
      </c>
      <c r="I47" s="122">
        <v>9426.7499999999818</v>
      </c>
      <c r="J47" s="122">
        <v>9999.9999999999691</v>
      </c>
      <c r="K47" s="123">
        <v>9999.9999999999709</v>
      </c>
      <c r="O47" s="109"/>
      <c r="P47" s="45"/>
      <c r="Q47" s="88"/>
      <c r="R47" s="116" t="s">
        <v>24</v>
      </c>
      <c r="S47" s="122">
        <f>+E47*'71'!B$27</f>
        <v>7969.9999999999918</v>
      </c>
      <c r="T47" s="122">
        <f>+F47*'71'!C$27</f>
        <v>0</v>
      </c>
      <c r="U47" s="122">
        <f>+G47*'71'!D$27</f>
        <v>13079.999999999985</v>
      </c>
      <c r="V47" s="122">
        <f>+H47*'71'!E$27</f>
        <v>6254.9999999999927</v>
      </c>
      <c r="W47" s="122">
        <f>+I47*'71'!F$27</f>
        <v>10737.06824999998</v>
      </c>
      <c r="X47" s="122">
        <f>+J47*'71'!G$27</f>
        <v>10859.999999999967</v>
      </c>
      <c r="Y47" s="123">
        <f>+K47*'71'!H$27</f>
        <v>9999.9999999999709</v>
      </c>
    </row>
    <row r="48" spans="1:25" x14ac:dyDescent="0.25">
      <c r="A48" s="109"/>
      <c r="B48" s="45"/>
      <c r="C48" s="88" t="s">
        <v>67</v>
      </c>
      <c r="D48" s="116" t="s">
        <v>6</v>
      </c>
      <c r="E48" s="122">
        <v>250000</v>
      </c>
      <c r="F48" s="122">
        <v>300000</v>
      </c>
      <c r="G48" s="122">
        <v>350000</v>
      </c>
      <c r="H48" s="122">
        <v>400000</v>
      </c>
      <c r="I48" s="122">
        <v>450000</v>
      </c>
      <c r="J48" s="122">
        <v>500000</v>
      </c>
      <c r="K48" s="123">
        <v>700000</v>
      </c>
      <c r="O48" s="109"/>
      <c r="P48" s="45"/>
      <c r="Q48" s="88" t="s">
        <v>67</v>
      </c>
      <c r="R48" s="116" t="s">
        <v>6</v>
      </c>
      <c r="S48" s="122">
        <f>+E48*'71'!B$27</f>
        <v>398499.99999999994</v>
      </c>
      <c r="T48" s="122">
        <f>+F48*'71'!C$27</f>
        <v>418200.00000000006</v>
      </c>
      <c r="U48" s="122">
        <f>+G48*'71'!D$27</f>
        <v>457800</v>
      </c>
      <c r="V48" s="122">
        <f>+H48*'71'!E$27</f>
        <v>500399.99999999994</v>
      </c>
      <c r="W48" s="122">
        <f>+I48*'71'!F$27</f>
        <v>512550</v>
      </c>
      <c r="X48" s="122">
        <f>+J48*'71'!G$27</f>
        <v>543000</v>
      </c>
      <c r="Y48" s="123">
        <f>+K48*'71'!H$27</f>
        <v>700000</v>
      </c>
    </row>
    <row r="49" spans="1:25" x14ac:dyDescent="0.25">
      <c r="A49" s="109"/>
      <c r="B49" s="45"/>
      <c r="C49" s="88"/>
      <c r="D49" s="116" t="s">
        <v>24</v>
      </c>
      <c r="E49" s="122">
        <v>3750.0000000000036</v>
      </c>
      <c r="F49" s="122">
        <v>7499.9999999999791</v>
      </c>
      <c r="G49" s="122">
        <v>14999.999999999991</v>
      </c>
      <c r="H49" s="122">
        <v>12500.000000000005</v>
      </c>
      <c r="I49" s="122">
        <v>14749.999999999962</v>
      </c>
      <c r="J49" s="122">
        <v>2500.0000000000014</v>
      </c>
      <c r="K49" s="123">
        <v>10210.499999999955</v>
      </c>
      <c r="O49" s="109"/>
      <c r="P49" s="45"/>
      <c r="Q49" s="88"/>
      <c r="R49" s="116" t="s">
        <v>24</v>
      </c>
      <c r="S49" s="122">
        <f>+E49*'71'!B$27</f>
        <v>5977.5000000000055</v>
      </c>
      <c r="T49" s="122">
        <f>+F49*'71'!C$27</f>
        <v>10454.999999999971</v>
      </c>
      <c r="U49" s="122">
        <f>+G49*'71'!D$27</f>
        <v>19619.999999999989</v>
      </c>
      <c r="V49" s="122">
        <f>+H49*'71'!E$27</f>
        <v>15637.500000000005</v>
      </c>
      <c r="W49" s="122">
        <f>+I49*'71'!F$27</f>
        <v>16800.249999999956</v>
      </c>
      <c r="X49" s="122">
        <f>+J49*'71'!G$27</f>
        <v>2715.0000000000018</v>
      </c>
      <c r="Y49" s="123">
        <f>+K49*'71'!H$27</f>
        <v>10210.499999999955</v>
      </c>
    </row>
    <row r="50" spans="1:25" x14ac:dyDescent="0.25">
      <c r="A50" s="109"/>
      <c r="B50" s="45"/>
      <c r="C50" s="88" t="s">
        <v>68</v>
      </c>
      <c r="D50" s="116" t="s">
        <v>6</v>
      </c>
      <c r="E50" s="122">
        <v>460000</v>
      </c>
      <c r="F50" s="122">
        <v>525383</v>
      </c>
      <c r="G50" s="122">
        <v>700000</v>
      </c>
      <c r="H50" s="122">
        <v>800000</v>
      </c>
      <c r="I50" s="122">
        <v>800000</v>
      </c>
      <c r="J50" s="122">
        <v>1000000</v>
      </c>
      <c r="K50" s="123">
        <v>1200000</v>
      </c>
      <c r="O50" s="109"/>
      <c r="P50" s="45"/>
      <c r="Q50" s="88" t="s">
        <v>68</v>
      </c>
      <c r="R50" s="116" t="s">
        <v>6</v>
      </c>
      <c r="S50" s="122">
        <f>+E50*'71'!B$27</f>
        <v>733239.99999999988</v>
      </c>
      <c r="T50" s="122">
        <f>+F50*'71'!C$27</f>
        <v>732383.90200000012</v>
      </c>
      <c r="U50" s="122">
        <f>+G50*'71'!D$27</f>
        <v>915600</v>
      </c>
      <c r="V50" s="122">
        <f>+H50*'71'!E$27</f>
        <v>1000799.9999999999</v>
      </c>
      <c r="W50" s="122">
        <f>+I50*'71'!F$27</f>
        <v>911200</v>
      </c>
      <c r="X50" s="122">
        <f>+J50*'71'!G$27</f>
        <v>1086000</v>
      </c>
      <c r="Y50" s="123">
        <f>+K50*'71'!H$27</f>
        <v>1200000</v>
      </c>
    </row>
    <row r="51" spans="1:25" x14ac:dyDescent="0.25">
      <c r="A51" s="109"/>
      <c r="B51" s="45"/>
      <c r="C51" s="45"/>
      <c r="D51" s="116" t="s">
        <v>24</v>
      </c>
      <c r="E51" s="122">
        <v>20000.000000000044</v>
      </c>
      <c r="F51" s="122">
        <v>24999.999999999982</v>
      </c>
      <c r="G51" s="122">
        <v>14603.749999999991</v>
      </c>
      <c r="H51" s="122">
        <v>12500</v>
      </c>
      <c r="I51" s="122">
        <v>17499.999999999985</v>
      </c>
      <c r="J51" s="122">
        <v>0</v>
      </c>
      <c r="K51" s="123">
        <v>25000.000000000062</v>
      </c>
      <c r="O51" s="109"/>
      <c r="P51" s="45"/>
      <c r="Q51" s="45"/>
      <c r="R51" s="116" t="s">
        <v>24</v>
      </c>
      <c r="S51" s="122">
        <f>+E51*'71'!B$27</f>
        <v>31880.000000000065</v>
      </c>
      <c r="T51" s="122">
        <f>+F51*'71'!C$27</f>
        <v>34849.999999999978</v>
      </c>
      <c r="U51" s="122">
        <f>+G51*'71'!D$27</f>
        <v>19101.704999999987</v>
      </c>
      <c r="V51" s="122">
        <f>+H51*'71'!E$27</f>
        <v>15637.499999999998</v>
      </c>
      <c r="W51" s="122">
        <f>+I51*'71'!F$27</f>
        <v>19932.499999999985</v>
      </c>
      <c r="X51" s="122">
        <f>+J51*'71'!G$27</f>
        <v>0</v>
      </c>
      <c r="Y51" s="123">
        <f>+K51*'71'!H$27</f>
        <v>25000.000000000062</v>
      </c>
    </row>
    <row r="52" spans="1:25" x14ac:dyDescent="0.25">
      <c r="A52" s="109"/>
      <c r="B52" s="45"/>
      <c r="C52" s="45" t="s">
        <v>20</v>
      </c>
      <c r="D52" s="116" t="s">
        <v>6</v>
      </c>
      <c r="E52" s="122">
        <f>+'78'!E76</f>
        <v>140000</v>
      </c>
      <c r="F52" s="122">
        <f>+'78'!F76</f>
        <v>171846</v>
      </c>
      <c r="G52" s="122">
        <f>+'78'!G76</f>
        <v>185000</v>
      </c>
      <c r="H52" s="122">
        <f>+'78'!H76</f>
        <v>221071</v>
      </c>
      <c r="I52" s="122">
        <f>+'78'!I76</f>
        <v>270000</v>
      </c>
      <c r="J52" s="122">
        <f>+'78'!J76</f>
        <v>300000</v>
      </c>
      <c r="K52" s="123">
        <f>+'78'!K76</f>
        <v>380000</v>
      </c>
      <c r="O52" s="109"/>
      <c r="P52" s="45"/>
      <c r="Q52" s="45" t="s">
        <v>20</v>
      </c>
      <c r="R52" s="116" t="s">
        <v>6</v>
      </c>
      <c r="S52" s="122">
        <f>+E52*'71'!B$27</f>
        <v>223159.99999999997</v>
      </c>
      <c r="T52" s="122">
        <f>+F52*'71'!C$27</f>
        <v>239553.32400000002</v>
      </c>
      <c r="U52" s="122">
        <f>+G52*'71'!D$27</f>
        <v>241980</v>
      </c>
      <c r="V52" s="122">
        <f>+H52*'71'!E$27</f>
        <v>276559.821</v>
      </c>
      <c r="W52" s="122">
        <f>+I52*'71'!F$27</f>
        <v>307530</v>
      </c>
      <c r="X52" s="122">
        <f>+J52*'71'!G$27</f>
        <v>325800</v>
      </c>
      <c r="Y52" s="123">
        <f>+K52*'71'!H$27</f>
        <v>380000</v>
      </c>
    </row>
    <row r="53" spans="1:25" x14ac:dyDescent="0.25">
      <c r="A53" s="109"/>
      <c r="B53" s="45"/>
      <c r="C53" s="45"/>
      <c r="D53" s="116" t="s">
        <v>24</v>
      </c>
      <c r="E53" s="122">
        <f>+'78'!E77</f>
        <v>1249.9999999999973</v>
      </c>
      <c r="F53" s="122">
        <f>+'78'!F77</f>
        <v>2500.0000000000045</v>
      </c>
      <c r="G53" s="122">
        <f>+'78'!G77</f>
        <v>2000.0000000000023</v>
      </c>
      <c r="H53" s="122">
        <f>+'78'!H77</f>
        <v>2500.0000000000041</v>
      </c>
      <c r="I53" s="122">
        <f>+'78'!I77</f>
        <v>5000</v>
      </c>
      <c r="J53" s="122">
        <f>+'78'!J77</f>
        <v>0</v>
      </c>
      <c r="K53" s="123">
        <f>+'78'!K77</f>
        <v>5555.4999999999891</v>
      </c>
      <c r="O53" s="109"/>
      <c r="P53" s="45"/>
      <c r="Q53" s="45"/>
      <c r="R53" s="116" t="s">
        <v>24</v>
      </c>
      <c r="S53" s="122">
        <f>+E53*'71'!B$27</f>
        <v>1992.4999999999955</v>
      </c>
      <c r="T53" s="122">
        <f>+F53*'71'!C$27</f>
        <v>3485.0000000000068</v>
      </c>
      <c r="U53" s="122">
        <f>+G53*'71'!D$27</f>
        <v>2616.0000000000032</v>
      </c>
      <c r="V53" s="122">
        <f>+H53*'71'!E$27</f>
        <v>3127.500000000005</v>
      </c>
      <c r="W53" s="122">
        <f>+I53*'71'!F$27</f>
        <v>5695</v>
      </c>
      <c r="X53" s="122">
        <f>+J53*'71'!G$27</f>
        <v>0</v>
      </c>
      <c r="Y53" s="123">
        <f>+K53*'71'!H$27</f>
        <v>5555.4999999999891</v>
      </c>
    </row>
    <row r="54" spans="1:25" x14ac:dyDescent="0.25">
      <c r="A54" s="109"/>
      <c r="B54" s="45"/>
      <c r="C54" s="45"/>
      <c r="D54" s="116"/>
      <c r="E54" s="111"/>
      <c r="F54" s="111"/>
      <c r="G54" s="111"/>
      <c r="H54" s="111"/>
      <c r="I54" s="111"/>
      <c r="J54" s="111"/>
      <c r="K54" s="112"/>
      <c r="O54" s="109"/>
      <c r="P54" s="45"/>
      <c r="Q54" s="45"/>
      <c r="R54" s="116"/>
      <c r="S54" s="122"/>
      <c r="T54" s="122"/>
      <c r="U54" s="122"/>
      <c r="V54" s="122"/>
      <c r="W54" s="122"/>
      <c r="X54" s="122"/>
      <c r="Y54" s="123"/>
    </row>
    <row r="55" spans="1:25" x14ac:dyDescent="0.25">
      <c r="A55" s="109"/>
      <c r="B55" s="45" t="s">
        <v>20</v>
      </c>
      <c r="C55" s="86" t="s">
        <v>59</v>
      </c>
      <c r="D55" s="116" t="s">
        <v>6</v>
      </c>
      <c r="E55" s="122">
        <v>60000</v>
      </c>
      <c r="F55" s="122">
        <v>70000</v>
      </c>
      <c r="G55" s="122">
        <v>71000</v>
      </c>
      <c r="H55" s="122">
        <v>90000</v>
      </c>
      <c r="I55" s="122">
        <v>110000</v>
      </c>
      <c r="J55" s="122">
        <v>120000</v>
      </c>
      <c r="K55" s="123">
        <v>50000</v>
      </c>
      <c r="O55" s="109"/>
      <c r="P55" s="45" t="s">
        <v>20</v>
      </c>
      <c r="Q55" s="86" t="s">
        <v>59</v>
      </c>
      <c r="R55" s="116" t="s">
        <v>6</v>
      </c>
      <c r="S55" s="122">
        <f>+E55*'71'!B$27</f>
        <v>95639.999999999985</v>
      </c>
      <c r="T55" s="122">
        <f>+F55*'71'!C$27</f>
        <v>97580.000000000015</v>
      </c>
      <c r="U55" s="122">
        <f>+G55*'71'!D$27</f>
        <v>92868</v>
      </c>
      <c r="V55" s="122">
        <f>+H55*'71'!E$27</f>
        <v>112589.99999999999</v>
      </c>
      <c r="W55" s="122">
        <f>+I55*'71'!F$27</f>
        <v>125290</v>
      </c>
      <c r="X55" s="122">
        <f>+J55*'71'!G$27</f>
        <v>130320.00000000001</v>
      </c>
      <c r="Y55" s="123">
        <f>+K55*'71'!H$27</f>
        <v>50000</v>
      </c>
    </row>
    <row r="56" spans="1:25" x14ac:dyDescent="0.25">
      <c r="A56" s="109"/>
      <c r="B56" s="45"/>
      <c r="C56" s="86"/>
      <c r="D56" s="116" t="s">
        <v>24</v>
      </c>
      <c r="E56" s="122">
        <v>0</v>
      </c>
      <c r="F56" s="122">
        <v>2897.7500000000005</v>
      </c>
      <c r="G56" s="122">
        <v>2500.0000000000018</v>
      </c>
      <c r="H56" s="122">
        <v>5000.0000000000027</v>
      </c>
      <c r="I56" s="122">
        <v>5000.0000000000045</v>
      </c>
      <c r="J56" s="122">
        <v>4999.9999999999973</v>
      </c>
      <c r="K56" s="123">
        <v>0</v>
      </c>
      <c r="O56" s="109"/>
      <c r="P56" s="45"/>
      <c r="Q56" s="86"/>
      <c r="R56" s="116" t="s">
        <v>24</v>
      </c>
      <c r="S56" s="122">
        <f>+E56*'71'!B$27</f>
        <v>0</v>
      </c>
      <c r="T56" s="122">
        <f>+F56*'71'!C$27</f>
        <v>4039.4635000000012</v>
      </c>
      <c r="U56" s="122">
        <f>+G56*'71'!D$27</f>
        <v>3270.0000000000027</v>
      </c>
      <c r="V56" s="122">
        <f>+H56*'71'!E$27</f>
        <v>6255.0000000000027</v>
      </c>
      <c r="W56" s="122">
        <f>+I56*'71'!F$27</f>
        <v>5695.0000000000055</v>
      </c>
      <c r="X56" s="122">
        <f>+J56*'71'!G$27</f>
        <v>5429.9999999999973</v>
      </c>
      <c r="Y56" s="123">
        <f>+K56*'71'!H$27</f>
        <v>0</v>
      </c>
    </row>
    <row r="57" spans="1:25" x14ac:dyDescent="0.25">
      <c r="A57" s="109"/>
      <c r="B57" s="45"/>
      <c r="C57" s="86" t="s">
        <v>60</v>
      </c>
      <c r="D57" s="116" t="s">
        <v>6</v>
      </c>
      <c r="E57" s="122">
        <v>115000</v>
      </c>
      <c r="F57" s="122">
        <v>150000</v>
      </c>
      <c r="G57" s="122">
        <v>160000</v>
      </c>
      <c r="H57" s="122">
        <v>200000</v>
      </c>
      <c r="I57" s="122">
        <v>240000</v>
      </c>
      <c r="J57" s="122">
        <v>250000</v>
      </c>
      <c r="K57" s="123">
        <v>150000</v>
      </c>
      <c r="O57" s="109"/>
      <c r="P57" s="45"/>
      <c r="Q57" s="86" t="s">
        <v>60</v>
      </c>
      <c r="R57" s="116" t="s">
        <v>6</v>
      </c>
      <c r="S57" s="122">
        <f>+E57*'71'!B$27</f>
        <v>183309.99999999997</v>
      </c>
      <c r="T57" s="122">
        <f>+F57*'71'!C$27</f>
        <v>209100.00000000003</v>
      </c>
      <c r="U57" s="122">
        <f>+G57*'71'!D$27</f>
        <v>209280</v>
      </c>
      <c r="V57" s="122">
        <f>+H57*'71'!E$27</f>
        <v>250199.99999999997</v>
      </c>
      <c r="W57" s="122">
        <f>+I57*'71'!F$27</f>
        <v>273360</v>
      </c>
      <c r="X57" s="122">
        <f>+J57*'71'!G$27</f>
        <v>271500</v>
      </c>
      <c r="Y57" s="123">
        <f>+K57*'71'!H$27</f>
        <v>150000</v>
      </c>
    </row>
    <row r="58" spans="1:25" x14ac:dyDescent="0.25">
      <c r="A58" s="109"/>
      <c r="B58" s="45"/>
      <c r="C58" s="86"/>
      <c r="D58" s="116" t="s">
        <v>24</v>
      </c>
      <c r="E58" s="122">
        <v>2749.9999999999968</v>
      </c>
      <c r="F58" s="122">
        <v>1249.9999999999939</v>
      </c>
      <c r="G58" s="122">
        <v>5000</v>
      </c>
      <c r="H58" s="122">
        <v>0</v>
      </c>
      <c r="I58" s="122">
        <v>0</v>
      </c>
      <c r="J58" s="122">
        <v>2500.0000000000027</v>
      </c>
      <c r="K58" s="123">
        <v>2500.0000000000036</v>
      </c>
      <c r="O58" s="109"/>
      <c r="P58" s="45"/>
      <c r="Q58" s="86"/>
      <c r="R58" s="116" t="s">
        <v>24</v>
      </c>
      <c r="S58" s="122">
        <f>+E58*'71'!B$27</f>
        <v>4383.4999999999945</v>
      </c>
      <c r="T58" s="122">
        <f>+F58*'71'!C$27</f>
        <v>1742.4999999999916</v>
      </c>
      <c r="U58" s="122">
        <f>+G58*'71'!D$27</f>
        <v>6540</v>
      </c>
      <c r="V58" s="122">
        <f>+H58*'71'!E$27</f>
        <v>0</v>
      </c>
      <c r="W58" s="122">
        <f>+I58*'71'!F$27</f>
        <v>0</v>
      </c>
      <c r="X58" s="122">
        <f>+J58*'71'!G$27</f>
        <v>2715.0000000000032</v>
      </c>
      <c r="Y58" s="123">
        <f>+K58*'71'!H$27</f>
        <v>2500.0000000000036</v>
      </c>
    </row>
    <row r="59" spans="1:25" x14ac:dyDescent="0.25">
      <c r="A59" s="109"/>
      <c r="B59" s="45"/>
      <c r="C59" s="86" t="s">
        <v>61</v>
      </c>
      <c r="D59" s="116" t="s">
        <v>6</v>
      </c>
      <c r="E59" s="122">
        <v>130000</v>
      </c>
      <c r="F59" s="122">
        <v>160000</v>
      </c>
      <c r="G59" s="122">
        <v>180000</v>
      </c>
      <c r="H59" s="122">
        <v>210000</v>
      </c>
      <c r="I59" s="122">
        <v>241000</v>
      </c>
      <c r="J59" s="122">
        <v>270000</v>
      </c>
      <c r="K59" s="123">
        <v>300000</v>
      </c>
      <c r="O59" s="109"/>
      <c r="P59" s="45"/>
      <c r="Q59" s="86" t="s">
        <v>61</v>
      </c>
      <c r="R59" s="116" t="s">
        <v>6</v>
      </c>
      <c r="S59" s="122">
        <f>+E59*'71'!B$27</f>
        <v>207219.99999999997</v>
      </c>
      <c r="T59" s="122">
        <f>+F59*'71'!C$27</f>
        <v>223040.00000000003</v>
      </c>
      <c r="U59" s="122">
        <f>+G59*'71'!D$27</f>
        <v>235440</v>
      </c>
      <c r="V59" s="122">
        <f>+H59*'71'!E$27</f>
        <v>262710</v>
      </c>
      <c r="W59" s="122">
        <f>+I59*'71'!F$27</f>
        <v>274499</v>
      </c>
      <c r="X59" s="122">
        <f>+J59*'71'!G$27</f>
        <v>293220</v>
      </c>
      <c r="Y59" s="123">
        <f>+K59*'71'!H$27</f>
        <v>300000</v>
      </c>
    </row>
    <row r="60" spans="1:25" x14ac:dyDescent="0.25">
      <c r="A60" s="109"/>
      <c r="B60" s="45"/>
      <c r="C60" s="86"/>
      <c r="D60" s="116" t="s">
        <v>24</v>
      </c>
      <c r="E60" s="122">
        <v>499.99999999999955</v>
      </c>
      <c r="F60" s="122">
        <v>788.00000000000091</v>
      </c>
      <c r="G60" s="122">
        <v>0</v>
      </c>
      <c r="H60" s="122">
        <v>0</v>
      </c>
      <c r="I60" s="122">
        <v>250.00000000000099</v>
      </c>
      <c r="J60" s="122">
        <v>0</v>
      </c>
      <c r="K60" s="123">
        <v>0</v>
      </c>
      <c r="O60" s="109"/>
      <c r="P60" s="45"/>
      <c r="Q60" s="86"/>
      <c r="R60" s="116" t="s">
        <v>24</v>
      </c>
      <c r="S60" s="122">
        <f>+E60*'71'!B$27</f>
        <v>796.9999999999992</v>
      </c>
      <c r="T60" s="122">
        <f>+F60*'71'!C$27</f>
        <v>1098.4720000000013</v>
      </c>
      <c r="U60" s="122">
        <f>+G60*'71'!D$27</f>
        <v>0</v>
      </c>
      <c r="V60" s="122">
        <f>+H60*'71'!E$27</f>
        <v>0</v>
      </c>
      <c r="W60" s="122">
        <f>+I60*'71'!F$27</f>
        <v>284.75000000000114</v>
      </c>
      <c r="X60" s="122">
        <f>+J60*'71'!G$27</f>
        <v>0</v>
      </c>
      <c r="Y60" s="123">
        <f>+K60*'71'!H$27</f>
        <v>0</v>
      </c>
    </row>
    <row r="61" spans="1:25" x14ac:dyDescent="0.25">
      <c r="A61" s="109"/>
      <c r="B61" s="45"/>
      <c r="C61" s="86" t="s">
        <v>62</v>
      </c>
      <c r="D61" s="116" t="s">
        <v>6</v>
      </c>
      <c r="E61" s="122">
        <v>130000</v>
      </c>
      <c r="F61" s="122">
        <v>165000</v>
      </c>
      <c r="G61" s="122">
        <v>182000</v>
      </c>
      <c r="H61" s="122">
        <v>210000</v>
      </c>
      <c r="I61" s="122">
        <v>248543</v>
      </c>
      <c r="J61" s="122">
        <v>275000</v>
      </c>
      <c r="K61" s="123">
        <v>310000</v>
      </c>
      <c r="O61" s="109"/>
      <c r="P61" s="45"/>
      <c r="Q61" s="86" t="s">
        <v>62</v>
      </c>
      <c r="R61" s="116" t="s">
        <v>6</v>
      </c>
      <c r="S61" s="122">
        <f>+E61*'71'!B$27</f>
        <v>207219.99999999997</v>
      </c>
      <c r="T61" s="122">
        <f>+F61*'71'!C$27</f>
        <v>230010.00000000003</v>
      </c>
      <c r="U61" s="122">
        <f>+G61*'71'!D$27</f>
        <v>238056</v>
      </c>
      <c r="V61" s="122">
        <f>+H61*'71'!E$27</f>
        <v>262710</v>
      </c>
      <c r="W61" s="122">
        <f>+I61*'71'!F$27</f>
        <v>283090.47700000001</v>
      </c>
      <c r="X61" s="122">
        <f>+J61*'71'!G$27</f>
        <v>298650</v>
      </c>
      <c r="Y61" s="123">
        <f>+K61*'71'!H$27</f>
        <v>310000</v>
      </c>
    </row>
    <row r="62" spans="1:25" x14ac:dyDescent="0.25">
      <c r="A62" s="109"/>
      <c r="B62" s="45"/>
      <c r="C62" s="86"/>
      <c r="D62" s="116" t="s">
        <v>24</v>
      </c>
      <c r="E62" s="122">
        <v>1250.0000000000002</v>
      </c>
      <c r="F62" s="122">
        <v>249.99999999999977</v>
      </c>
      <c r="G62" s="122">
        <v>500.0000000000004</v>
      </c>
      <c r="H62" s="122"/>
      <c r="I62" s="122">
        <v>1249.9999999999991</v>
      </c>
      <c r="J62" s="122">
        <v>1500.0000000000023</v>
      </c>
      <c r="K62" s="123">
        <v>4749.9999999999945</v>
      </c>
      <c r="O62" s="109"/>
      <c r="P62" s="45"/>
      <c r="Q62" s="86"/>
      <c r="R62" s="116" t="s">
        <v>24</v>
      </c>
      <c r="S62" s="122">
        <f>+E62*'71'!B$27</f>
        <v>1992.5000000000002</v>
      </c>
      <c r="T62" s="122">
        <f>+F62*'71'!C$27</f>
        <v>348.49999999999972</v>
      </c>
      <c r="U62" s="122">
        <f>+G62*'71'!D$27</f>
        <v>654.00000000000057</v>
      </c>
      <c r="V62" s="122">
        <f>+H62*'71'!E$27</f>
        <v>0</v>
      </c>
      <c r="W62" s="122">
        <f>+I62*'71'!F$27</f>
        <v>1423.7499999999991</v>
      </c>
      <c r="X62" s="122">
        <f>+J62*'71'!G$27</f>
        <v>1629.0000000000025</v>
      </c>
      <c r="Y62" s="123">
        <f>+K62*'71'!H$27</f>
        <v>4749.9999999999945</v>
      </c>
    </row>
    <row r="63" spans="1:25" x14ac:dyDescent="0.25">
      <c r="A63" s="109"/>
      <c r="B63" s="45"/>
      <c r="C63" s="86" t="s">
        <v>63</v>
      </c>
      <c r="D63" s="116" t="s">
        <v>6</v>
      </c>
      <c r="E63" s="122">
        <v>135500</v>
      </c>
      <c r="F63" s="122">
        <v>171000</v>
      </c>
      <c r="G63" s="122">
        <v>184000</v>
      </c>
      <c r="H63" s="122">
        <v>220000</v>
      </c>
      <c r="I63" s="122">
        <v>260000</v>
      </c>
      <c r="J63" s="122">
        <v>300000</v>
      </c>
      <c r="K63" s="123">
        <v>325000</v>
      </c>
      <c r="O63" s="109"/>
      <c r="P63" s="45"/>
      <c r="Q63" s="86" t="s">
        <v>63</v>
      </c>
      <c r="R63" s="116" t="s">
        <v>6</v>
      </c>
      <c r="S63" s="122">
        <f>+E63*'71'!B$27</f>
        <v>215986.99999999997</v>
      </c>
      <c r="T63" s="122">
        <f>+F63*'71'!C$27</f>
        <v>238374.00000000003</v>
      </c>
      <c r="U63" s="122">
        <f>+G63*'71'!D$27</f>
        <v>240672</v>
      </c>
      <c r="V63" s="122">
        <f>+H63*'71'!E$27</f>
        <v>275220</v>
      </c>
      <c r="W63" s="122">
        <f>+I63*'71'!F$27</f>
        <v>296140</v>
      </c>
      <c r="X63" s="122">
        <f>+J63*'71'!G$27</f>
        <v>325800</v>
      </c>
      <c r="Y63" s="123">
        <f>+K63*'71'!H$27</f>
        <v>325000</v>
      </c>
    </row>
    <row r="64" spans="1:25" x14ac:dyDescent="0.25">
      <c r="A64" s="109"/>
      <c r="B64" s="45"/>
      <c r="C64" s="86"/>
      <c r="D64" s="116" t="s">
        <v>24</v>
      </c>
      <c r="E64" s="122">
        <v>1249.9999999999923</v>
      </c>
      <c r="F64" s="122">
        <v>2499.9999999999868</v>
      </c>
      <c r="G64" s="122">
        <v>1754.9999999999989</v>
      </c>
      <c r="H64" s="122">
        <v>5000.0000000000045</v>
      </c>
      <c r="I64" s="122">
        <v>5000.0000000000064</v>
      </c>
      <c r="J64" s="122">
        <v>3749.9999999999941</v>
      </c>
      <c r="K64" s="123">
        <v>2375.0000000000023</v>
      </c>
      <c r="O64" s="109"/>
      <c r="P64" s="45"/>
      <c r="Q64" s="86"/>
      <c r="R64" s="116" t="s">
        <v>24</v>
      </c>
      <c r="S64" s="122">
        <f>+E64*'71'!B$27</f>
        <v>1992.4999999999875</v>
      </c>
      <c r="T64" s="122">
        <f>+F64*'71'!C$27</f>
        <v>3484.9999999999818</v>
      </c>
      <c r="U64" s="122">
        <f>+G64*'71'!D$27</f>
        <v>2295.5399999999986</v>
      </c>
      <c r="V64" s="122">
        <f>+H64*'71'!E$27</f>
        <v>6255.0000000000055</v>
      </c>
      <c r="W64" s="122">
        <f>+I64*'71'!F$27</f>
        <v>5695.0000000000073</v>
      </c>
      <c r="X64" s="122">
        <f>+J64*'71'!G$27</f>
        <v>4072.4999999999941</v>
      </c>
      <c r="Y64" s="123">
        <f>+K64*'71'!H$27</f>
        <v>2375.0000000000023</v>
      </c>
    </row>
    <row r="65" spans="1:25" x14ac:dyDescent="0.25">
      <c r="A65" s="109"/>
      <c r="B65" s="45"/>
      <c r="C65" s="86" t="s">
        <v>64</v>
      </c>
      <c r="D65" s="116" t="s">
        <v>6</v>
      </c>
      <c r="E65" s="122">
        <v>150000</v>
      </c>
      <c r="F65" s="122">
        <v>180000</v>
      </c>
      <c r="G65" s="122">
        <v>200000</v>
      </c>
      <c r="H65" s="122">
        <v>250000</v>
      </c>
      <c r="I65" s="122">
        <v>300000</v>
      </c>
      <c r="J65" s="122">
        <v>303852</v>
      </c>
      <c r="K65" s="123">
        <v>350000</v>
      </c>
      <c r="O65" s="109"/>
      <c r="P65" s="45"/>
      <c r="Q65" s="86" t="s">
        <v>64</v>
      </c>
      <c r="R65" s="116" t="s">
        <v>6</v>
      </c>
      <c r="S65" s="122">
        <f>+E65*'71'!B$27</f>
        <v>239099.99999999997</v>
      </c>
      <c r="T65" s="122">
        <f>+F65*'71'!C$27</f>
        <v>250920.00000000003</v>
      </c>
      <c r="U65" s="122">
        <f>+G65*'71'!D$27</f>
        <v>261600</v>
      </c>
      <c r="V65" s="122">
        <f>+H65*'71'!E$27</f>
        <v>312750</v>
      </c>
      <c r="W65" s="122">
        <f>+I65*'71'!F$27</f>
        <v>341700</v>
      </c>
      <c r="X65" s="122">
        <f>+J65*'71'!G$27</f>
        <v>329983.272</v>
      </c>
      <c r="Y65" s="123">
        <f>+K65*'71'!H$27</f>
        <v>350000</v>
      </c>
    </row>
    <row r="66" spans="1:25" x14ac:dyDescent="0.25">
      <c r="A66" s="109"/>
      <c r="B66" s="45"/>
      <c r="C66" s="86"/>
      <c r="D66" s="116" t="s">
        <v>24</v>
      </c>
      <c r="E66" s="122">
        <v>0</v>
      </c>
      <c r="F66" s="122">
        <v>0</v>
      </c>
      <c r="G66" s="122">
        <v>0</v>
      </c>
      <c r="H66" s="122">
        <v>2500.0000000000027</v>
      </c>
      <c r="I66" s="122">
        <v>2499.9999999999854</v>
      </c>
      <c r="J66" s="122">
        <v>5000.0000000000055</v>
      </c>
      <c r="K66" s="123">
        <v>4987.4999999999964</v>
      </c>
      <c r="O66" s="109"/>
      <c r="P66" s="45"/>
      <c r="Q66" s="86"/>
      <c r="R66" s="116" t="s">
        <v>24</v>
      </c>
      <c r="S66" s="122">
        <f>+E66*'71'!B$27</f>
        <v>0</v>
      </c>
      <c r="T66" s="122">
        <f>+F66*'71'!C$27</f>
        <v>0</v>
      </c>
      <c r="U66" s="122">
        <f>+G66*'71'!D$27</f>
        <v>0</v>
      </c>
      <c r="V66" s="122">
        <f>+H66*'71'!E$27</f>
        <v>3127.5000000000032</v>
      </c>
      <c r="W66" s="122">
        <f>+I66*'71'!F$27</f>
        <v>2847.4999999999836</v>
      </c>
      <c r="X66" s="122">
        <f>+J66*'71'!G$27</f>
        <v>5430.0000000000064</v>
      </c>
      <c r="Y66" s="123">
        <f>+K66*'71'!H$27</f>
        <v>4987.4999999999964</v>
      </c>
    </row>
    <row r="67" spans="1:25" x14ac:dyDescent="0.25">
      <c r="A67" s="109"/>
      <c r="B67" s="45"/>
      <c r="C67" s="86" t="s">
        <v>65</v>
      </c>
      <c r="D67" s="116" t="s">
        <v>6</v>
      </c>
      <c r="E67" s="122">
        <v>170000</v>
      </c>
      <c r="F67" s="122">
        <v>200000</v>
      </c>
      <c r="G67" s="122">
        <v>200000</v>
      </c>
      <c r="H67" s="122">
        <v>270000</v>
      </c>
      <c r="I67" s="122">
        <v>300000</v>
      </c>
      <c r="J67" s="122">
        <v>350000</v>
      </c>
      <c r="K67" s="123">
        <v>400000</v>
      </c>
      <c r="O67" s="109"/>
      <c r="P67" s="45"/>
      <c r="Q67" s="86" t="s">
        <v>65</v>
      </c>
      <c r="R67" s="116" t="s">
        <v>6</v>
      </c>
      <c r="S67" s="122">
        <f>+E67*'71'!B$27</f>
        <v>270980</v>
      </c>
      <c r="T67" s="122">
        <f>+F67*'71'!C$27</f>
        <v>278800</v>
      </c>
      <c r="U67" s="122">
        <f>+G67*'71'!D$27</f>
        <v>261600</v>
      </c>
      <c r="V67" s="122">
        <f>+H67*'71'!E$27</f>
        <v>337769.99999999994</v>
      </c>
      <c r="W67" s="122">
        <f>+I67*'71'!F$27</f>
        <v>341700</v>
      </c>
      <c r="X67" s="122">
        <f>+J67*'71'!G$27</f>
        <v>380100</v>
      </c>
      <c r="Y67" s="123">
        <f>+K67*'71'!H$27</f>
        <v>400000</v>
      </c>
    </row>
    <row r="68" spans="1:25" x14ac:dyDescent="0.25">
      <c r="A68" s="109"/>
      <c r="B68" s="45"/>
      <c r="C68" s="86"/>
      <c r="D68" s="116" t="s">
        <v>24</v>
      </c>
      <c r="E68" s="122">
        <v>4999.9999999999818</v>
      </c>
      <c r="F68" s="122">
        <v>0</v>
      </c>
      <c r="G68" s="122">
        <v>4693.5000000000082</v>
      </c>
      <c r="H68" s="122">
        <v>7500.0000000000309</v>
      </c>
      <c r="I68" s="122">
        <v>0</v>
      </c>
      <c r="J68" s="122">
        <v>1214.749999999998</v>
      </c>
      <c r="K68" s="123">
        <v>0</v>
      </c>
      <c r="O68" s="109"/>
      <c r="P68" s="45"/>
      <c r="Q68" s="86"/>
      <c r="R68" s="116" t="s">
        <v>24</v>
      </c>
      <c r="S68" s="122">
        <f>+E68*'71'!B$27</f>
        <v>7969.99999999997</v>
      </c>
      <c r="T68" s="122">
        <f>+F68*'71'!C$27</f>
        <v>0</v>
      </c>
      <c r="U68" s="122">
        <f>+G68*'71'!D$27</f>
        <v>6139.0980000000109</v>
      </c>
      <c r="V68" s="122">
        <f>+H68*'71'!E$27</f>
        <v>9382.5000000000382</v>
      </c>
      <c r="W68" s="122">
        <f>+I68*'71'!F$27</f>
        <v>0</v>
      </c>
      <c r="X68" s="122">
        <f>+J68*'71'!G$27</f>
        <v>1319.2184999999979</v>
      </c>
      <c r="Y68" s="123">
        <f>+K68*'71'!H$27</f>
        <v>0</v>
      </c>
    </row>
    <row r="69" spans="1:25" x14ac:dyDescent="0.25">
      <c r="A69" s="109"/>
      <c r="B69" s="45"/>
      <c r="C69" s="88" t="s">
        <v>66</v>
      </c>
      <c r="D69" s="116" t="s">
        <v>6</v>
      </c>
      <c r="E69" s="122">
        <v>200000</v>
      </c>
      <c r="F69" s="122">
        <v>240000</v>
      </c>
      <c r="G69" s="122">
        <v>251565</v>
      </c>
      <c r="H69" s="122">
        <v>300996</v>
      </c>
      <c r="I69" s="122">
        <v>380000</v>
      </c>
      <c r="J69" s="122">
        <v>400000</v>
      </c>
      <c r="K69" s="123">
        <v>450000</v>
      </c>
      <c r="O69" s="109"/>
      <c r="P69" s="45"/>
      <c r="Q69" s="88" t="s">
        <v>66</v>
      </c>
      <c r="R69" s="116" t="s">
        <v>6</v>
      </c>
      <c r="S69" s="122">
        <f>+E69*'71'!B$27</f>
        <v>318800</v>
      </c>
      <c r="T69" s="122">
        <f>+F69*'71'!C$27</f>
        <v>334560.00000000006</v>
      </c>
      <c r="U69" s="122">
        <f>+G69*'71'!D$27</f>
        <v>329047.02</v>
      </c>
      <c r="V69" s="122">
        <f>+H69*'71'!E$27</f>
        <v>376545.99599999998</v>
      </c>
      <c r="W69" s="122">
        <f>+I69*'71'!F$27</f>
        <v>432820</v>
      </c>
      <c r="X69" s="122">
        <f>+J69*'71'!G$27</f>
        <v>434400.00000000006</v>
      </c>
      <c r="Y69" s="123">
        <f>+K69*'71'!H$27</f>
        <v>450000</v>
      </c>
    </row>
    <row r="70" spans="1:25" x14ac:dyDescent="0.25">
      <c r="A70" s="109"/>
      <c r="B70" s="45"/>
      <c r="C70" s="88"/>
      <c r="D70" s="116" t="s">
        <v>24</v>
      </c>
      <c r="E70" s="122">
        <v>0</v>
      </c>
      <c r="F70" s="122">
        <v>5999.9999999999827</v>
      </c>
      <c r="G70" s="122">
        <v>7500.0000000000346</v>
      </c>
      <c r="H70" s="122">
        <v>7500.0000000000073</v>
      </c>
      <c r="I70" s="122">
        <v>9999.9999999999382</v>
      </c>
      <c r="J70" s="122">
        <v>0</v>
      </c>
      <c r="K70" s="123">
        <v>5419.25000000002</v>
      </c>
      <c r="O70" s="109"/>
      <c r="P70" s="45"/>
      <c r="Q70" s="88"/>
      <c r="R70" s="116" t="s">
        <v>24</v>
      </c>
      <c r="S70" s="122">
        <f>+E70*'71'!B$27</f>
        <v>0</v>
      </c>
      <c r="T70" s="122">
        <f>+F70*'71'!C$27</f>
        <v>8363.9999999999764</v>
      </c>
      <c r="U70" s="122">
        <f>+G70*'71'!D$27</f>
        <v>9810.0000000000455</v>
      </c>
      <c r="V70" s="122">
        <f>+H70*'71'!E$27</f>
        <v>9382.5000000000091</v>
      </c>
      <c r="W70" s="122">
        <f>+I70*'71'!F$27</f>
        <v>11389.999999999929</v>
      </c>
      <c r="X70" s="122">
        <f>+J70*'71'!G$27</f>
        <v>0</v>
      </c>
      <c r="Y70" s="123">
        <f>+K70*'71'!H$27</f>
        <v>5419.25000000002</v>
      </c>
    </row>
    <row r="71" spans="1:25" x14ac:dyDescent="0.25">
      <c r="A71" s="109"/>
      <c r="B71" s="45"/>
      <c r="C71" s="88" t="s">
        <v>67</v>
      </c>
      <c r="D71" s="116" t="s">
        <v>6</v>
      </c>
      <c r="E71" s="122">
        <v>300000</v>
      </c>
      <c r="F71" s="122">
        <v>320000</v>
      </c>
      <c r="G71" s="122">
        <v>400000</v>
      </c>
      <c r="H71" s="122">
        <v>480000</v>
      </c>
      <c r="I71" s="122">
        <v>500000</v>
      </c>
      <c r="J71" s="122">
        <v>550000</v>
      </c>
      <c r="K71" s="123">
        <v>700000</v>
      </c>
      <c r="O71" s="109"/>
      <c r="P71" s="45"/>
      <c r="Q71" s="88" t="s">
        <v>67</v>
      </c>
      <c r="R71" s="116" t="s">
        <v>6</v>
      </c>
      <c r="S71" s="122">
        <f>+E71*'71'!B$27</f>
        <v>478199.99999999994</v>
      </c>
      <c r="T71" s="122">
        <f>+F71*'71'!C$27</f>
        <v>446080.00000000006</v>
      </c>
      <c r="U71" s="122">
        <f>+G71*'71'!D$27</f>
        <v>523200</v>
      </c>
      <c r="V71" s="122">
        <f>+H71*'71'!E$27</f>
        <v>600480</v>
      </c>
      <c r="W71" s="122">
        <f>+I71*'71'!F$27</f>
        <v>569500</v>
      </c>
      <c r="X71" s="122">
        <f>+J71*'71'!G$27</f>
        <v>597300</v>
      </c>
      <c r="Y71" s="123">
        <f>+K71*'71'!H$27</f>
        <v>700000</v>
      </c>
    </row>
    <row r="72" spans="1:25" x14ac:dyDescent="0.25">
      <c r="A72" s="109"/>
      <c r="B72" s="45"/>
      <c r="C72" s="88"/>
      <c r="D72" s="116" t="s">
        <v>24</v>
      </c>
      <c r="E72" s="122">
        <v>5000</v>
      </c>
      <c r="F72" s="122">
        <v>12500.000000000044</v>
      </c>
      <c r="G72" s="122">
        <v>5000.0000000000036</v>
      </c>
      <c r="H72" s="122">
        <v>12499.999999999991</v>
      </c>
      <c r="I72" s="122">
        <v>0</v>
      </c>
      <c r="J72" s="122">
        <v>17500.000000000018</v>
      </c>
      <c r="K72" s="123">
        <v>5000.0000000000045</v>
      </c>
      <c r="O72" s="109"/>
      <c r="P72" s="45"/>
      <c r="Q72" s="88"/>
      <c r="R72" s="116" t="s">
        <v>24</v>
      </c>
      <c r="S72" s="122">
        <f>+E72*'71'!B$27</f>
        <v>7969.9999999999991</v>
      </c>
      <c r="T72" s="122">
        <f>+F72*'71'!C$27</f>
        <v>17425.000000000062</v>
      </c>
      <c r="U72" s="122">
        <f>+G72*'71'!D$27</f>
        <v>6540.0000000000055</v>
      </c>
      <c r="V72" s="122">
        <f>+H72*'71'!E$27</f>
        <v>15637.499999999987</v>
      </c>
      <c r="W72" s="122">
        <f>+I72*'71'!F$27</f>
        <v>0</v>
      </c>
      <c r="X72" s="122">
        <f>+J72*'71'!G$27</f>
        <v>19005.000000000022</v>
      </c>
      <c r="Y72" s="123">
        <f>+K72*'71'!H$27</f>
        <v>5000.0000000000045</v>
      </c>
    </row>
    <row r="73" spans="1:25" x14ac:dyDescent="0.25">
      <c r="A73" s="109"/>
      <c r="B73" s="45"/>
      <c r="C73" s="88" t="s">
        <v>68</v>
      </c>
      <c r="D73" s="116" t="s">
        <v>6</v>
      </c>
      <c r="E73" s="122">
        <v>550000</v>
      </c>
      <c r="F73" s="122">
        <v>650000</v>
      </c>
      <c r="G73" s="122">
        <v>800000</v>
      </c>
      <c r="H73" s="122">
        <v>900000</v>
      </c>
      <c r="I73" s="122">
        <v>1000000</v>
      </c>
      <c r="J73" s="122">
        <v>1167717</v>
      </c>
      <c r="K73" s="123">
        <v>1350000</v>
      </c>
      <c r="O73" s="109"/>
      <c r="P73" s="45"/>
      <c r="Q73" s="88" t="s">
        <v>68</v>
      </c>
      <c r="R73" s="116" t="s">
        <v>6</v>
      </c>
      <c r="S73" s="122">
        <f>+E73*'71'!B$27</f>
        <v>876699.99999999988</v>
      </c>
      <c r="T73" s="122">
        <f>+F73*'71'!C$27</f>
        <v>906100.00000000012</v>
      </c>
      <c r="U73" s="122">
        <f>+G73*'71'!D$27</f>
        <v>1046400</v>
      </c>
      <c r="V73" s="122">
        <f>+H73*'71'!E$27</f>
        <v>1125900</v>
      </c>
      <c r="W73" s="122">
        <f>+I73*'71'!F$27</f>
        <v>1139000</v>
      </c>
      <c r="X73" s="122">
        <f>+J73*'71'!G$27</f>
        <v>1268140.662</v>
      </c>
      <c r="Y73" s="123">
        <f>+K73*'71'!H$27</f>
        <v>1350000</v>
      </c>
    </row>
    <row r="74" spans="1:25" x14ac:dyDescent="0.25">
      <c r="A74" s="109"/>
      <c r="B74" s="45"/>
      <c r="C74" s="88"/>
      <c r="D74" s="116" t="s">
        <v>24</v>
      </c>
      <c r="E74" s="122">
        <v>25000.000000000011</v>
      </c>
      <c r="F74" s="122">
        <v>24999.999999999935</v>
      </c>
      <c r="G74" s="122">
        <v>12500.000000000033</v>
      </c>
      <c r="H74" s="122">
        <v>37500.000000000058</v>
      </c>
      <c r="I74" s="122">
        <v>24999.999999999989</v>
      </c>
      <c r="J74" s="122">
        <v>24999.999999999949</v>
      </c>
      <c r="K74" s="123">
        <v>24999.999999999978</v>
      </c>
      <c r="O74" s="109"/>
      <c r="P74" s="45"/>
      <c r="Q74" s="88"/>
      <c r="R74" s="116" t="s">
        <v>24</v>
      </c>
      <c r="S74" s="122">
        <f>+E74*'71'!B$27</f>
        <v>39850.000000000015</v>
      </c>
      <c r="T74" s="122">
        <f>+F74*'71'!C$27</f>
        <v>34849.999999999913</v>
      </c>
      <c r="U74" s="122">
        <f>+G74*'71'!D$27</f>
        <v>16350.000000000044</v>
      </c>
      <c r="V74" s="122">
        <f>+H74*'71'!E$27</f>
        <v>46912.500000000065</v>
      </c>
      <c r="W74" s="122">
        <f>+I74*'71'!F$27</f>
        <v>28474.999999999989</v>
      </c>
      <c r="X74" s="122">
        <f>+J74*'71'!G$27</f>
        <v>27149.999999999945</v>
      </c>
      <c r="Y74" s="123">
        <f>+K74*'71'!H$27</f>
        <v>24999.999999999978</v>
      </c>
    </row>
    <row r="75" spans="1:25" x14ac:dyDescent="0.25">
      <c r="A75" s="109"/>
      <c r="B75" s="45"/>
      <c r="C75" s="88" t="s">
        <v>20</v>
      </c>
      <c r="D75" s="116" t="s">
        <v>6</v>
      </c>
      <c r="E75" s="122">
        <f>+'78'!E111</f>
        <v>150000</v>
      </c>
      <c r="F75" s="122">
        <f>+'78'!F111</f>
        <v>200000</v>
      </c>
      <c r="G75" s="122">
        <f>+'78'!G111</f>
        <v>200000</v>
      </c>
      <c r="H75" s="122">
        <f>+'78'!H111</f>
        <v>260000</v>
      </c>
      <c r="I75" s="122">
        <f>+'78'!I111</f>
        <v>300000</v>
      </c>
      <c r="J75" s="122">
        <f>+'78'!J111</f>
        <v>350000</v>
      </c>
      <c r="K75" s="123">
        <f>+'78'!K111</f>
        <v>400000</v>
      </c>
      <c r="O75" s="109"/>
      <c r="P75" s="45"/>
      <c r="Q75" s="88" t="s">
        <v>20</v>
      </c>
      <c r="R75" s="116" t="s">
        <v>6</v>
      </c>
      <c r="S75" s="122">
        <f>+E75*'71'!B$27</f>
        <v>239099.99999999997</v>
      </c>
      <c r="T75" s="122">
        <f>+F75*'71'!C$27</f>
        <v>278800</v>
      </c>
      <c r="U75" s="122">
        <f>+G75*'71'!D$27</f>
        <v>261600</v>
      </c>
      <c r="V75" s="122">
        <f>+H75*'71'!E$27</f>
        <v>325260</v>
      </c>
      <c r="W75" s="122">
        <f>+I75*'71'!F$27</f>
        <v>341700</v>
      </c>
      <c r="X75" s="122">
        <f>+J75*'71'!G$27</f>
        <v>380100</v>
      </c>
      <c r="Y75" s="123">
        <f>+K75*'71'!H$27</f>
        <v>400000</v>
      </c>
    </row>
    <row r="76" spans="1:25" x14ac:dyDescent="0.25">
      <c r="A76" s="109"/>
      <c r="B76" s="45"/>
      <c r="C76" s="88"/>
      <c r="D76" s="116" t="s">
        <v>24</v>
      </c>
      <c r="E76" s="122">
        <f>+'78'!E112</f>
        <v>2499.9999999999777</v>
      </c>
      <c r="F76" s="122">
        <f>+'78'!F112</f>
        <v>0</v>
      </c>
      <c r="G76" s="122">
        <f>+'78'!G112</f>
        <v>0</v>
      </c>
      <c r="H76" s="122">
        <f>+'78'!H112</f>
        <v>4999.9999999999964</v>
      </c>
      <c r="I76" s="122">
        <f>+'78'!I112</f>
        <v>0</v>
      </c>
      <c r="J76" s="122">
        <f>+'78'!J112</f>
        <v>2952.5000000000027</v>
      </c>
      <c r="K76" s="123">
        <f>+'78'!K112</f>
        <v>5000.0000000000191</v>
      </c>
      <c r="O76" s="109"/>
      <c r="P76" s="45"/>
      <c r="Q76" s="88"/>
      <c r="R76" s="116" t="s">
        <v>24</v>
      </c>
      <c r="S76" s="122">
        <f>+E76*'71'!B$27</f>
        <v>3984.9999999999641</v>
      </c>
      <c r="T76" s="122">
        <f>+F76*'71'!C$27</f>
        <v>0</v>
      </c>
      <c r="U76" s="122">
        <f>+G76*'71'!D$27</f>
        <v>0</v>
      </c>
      <c r="V76" s="122">
        <f>+H76*'71'!E$27</f>
        <v>6254.9999999999945</v>
      </c>
      <c r="W76" s="122">
        <f>+I76*'71'!F$27</f>
        <v>0</v>
      </c>
      <c r="X76" s="122">
        <f>+J76*'71'!G$27</f>
        <v>3206.4150000000031</v>
      </c>
      <c r="Y76" s="123">
        <f>+K76*'71'!H$27</f>
        <v>5000.0000000000191</v>
      </c>
    </row>
    <row r="77" spans="1:25" x14ac:dyDescent="0.25">
      <c r="A77" s="118"/>
      <c r="B77" s="119"/>
      <c r="C77" s="119"/>
      <c r="D77" s="119"/>
      <c r="E77" s="120"/>
      <c r="F77" s="120"/>
      <c r="G77" s="120"/>
      <c r="H77" s="120"/>
      <c r="I77" s="120"/>
      <c r="J77" s="120"/>
      <c r="K77" s="121"/>
      <c r="O77" s="118"/>
      <c r="P77" s="119"/>
      <c r="Q77" s="119"/>
      <c r="R77" s="119"/>
      <c r="S77" s="120"/>
      <c r="T77" s="120"/>
      <c r="U77" s="120"/>
      <c r="V77" s="120"/>
      <c r="W77" s="120"/>
      <c r="X77" s="120"/>
      <c r="Y77" s="121"/>
    </row>
    <row r="78" spans="1:25" x14ac:dyDescent="0.25">
      <c r="A78" s="6" t="s">
        <v>8</v>
      </c>
      <c r="B78" s="6"/>
      <c r="C78" s="6"/>
      <c r="D78" s="6"/>
      <c r="E78" s="6"/>
      <c r="F78" s="6"/>
      <c r="G78" s="6"/>
      <c r="H78" s="6"/>
      <c r="I78" s="6"/>
      <c r="J78" s="6"/>
      <c r="O78" s="160" t="s">
        <v>8</v>
      </c>
      <c r="P78" s="161"/>
      <c r="Q78" s="161"/>
      <c r="R78" s="161"/>
      <c r="S78" s="161"/>
      <c r="T78" s="161"/>
      <c r="U78" s="161"/>
      <c r="V78" s="161"/>
      <c r="W78" s="161"/>
      <c r="X78" s="161"/>
      <c r="Y78" s="79"/>
    </row>
    <row r="79" spans="1:25" ht="63" customHeight="1" x14ac:dyDescent="0.25">
      <c r="A79" s="172" t="s">
        <v>15</v>
      </c>
      <c r="B79" s="172"/>
      <c r="C79" s="172"/>
      <c r="D79" s="172"/>
      <c r="E79" s="172"/>
      <c r="F79" s="172"/>
      <c r="G79" s="172"/>
      <c r="H79" s="172"/>
      <c r="I79" s="172"/>
      <c r="J79" s="172"/>
      <c r="O79" s="172" t="s">
        <v>15</v>
      </c>
      <c r="P79" s="172"/>
      <c r="Q79" s="172"/>
      <c r="R79" s="172"/>
      <c r="S79" s="172"/>
      <c r="T79" s="172"/>
      <c r="U79" s="172"/>
      <c r="V79" s="172"/>
      <c r="W79" s="172"/>
      <c r="X79" s="172"/>
    </row>
    <row r="80" spans="1:25" ht="69.75" customHeight="1" x14ac:dyDescent="0.25">
      <c r="A80" s="172" t="s">
        <v>16</v>
      </c>
      <c r="B80" s="172"/>
      <c r="C80" s="172"/>
      <c r="D80" s="172"/>
      <c r="E80" s="172"/>
      <c r="F80" s="172"/>
      <c r="G80" s="172"/>
      <c r="H80" s="172"/>
      <c r="I80" s="172"/>
      <c r="J80" s="172"/>
      <c r="O80" s="172" t="s">
        <v>16</v>
      </c>
      <c r="P80" s="172"/>
      <c r="Q80" s="172"/>
      <c r="R80" s="172"/>
      <c r="S80" s="172"/>
      <c r="T80" s="172"/>
      <c r="U80" s="172"/>
      <c r="V80" s="172"/>
      <c r="W80" s="172"/>
      <c r="X80" s="172"/>
    </row>
    <row r="81" spans="1:24" x14ac:dyDescent="0.25">
      <c r="A81" s="172" t="s">
        <v>257</v>
      </c>
      <c r="B81" s="172"/>
      <c r="C81" s="172"/>
      <c r="D81" s="172"/>
      <c r="E81" s="172"/>
      <c r="F81" s="172"/>
      <c r="G81" s="172"/>
      <c r="H81" s="172"/>
      <c r="I81" s="172"/>
      <c r="J81" s="172"/>
      <c r="O81" s="172" t="s">
        <v>257</v>
      </c>
      <c r="P81" s="172"/>
      <c r="Q81" s="172"/>
      <c r="R81" s="172"/>
      <c r="S81" s="172"/>
      <c r="T81" s="172"/>
      <c r="U81" s="172"/>
      <c r="V81" s="172"/>
      <c r="W81" s="172"/>
      <c r="X81" s="172"/>
    </row>
    <row r="82" spans="1:24" ht="18" customHeight="1" x14ac:dyDescent="0.25">
      <c r="A82" s="172" t="s">
        <v>432</v>
      </c>
      <c r="B82" s="172"/>
      <c r="C82" s="172"/>
      <c r="D82" s="172"/>
      <c r="E82" s="172"/>
      <c r="F82" s="172"/>
      <c r="G82" s="172"/>
      <c r="H82" s="172"/>
      <c r="I82" s="172"/>
      <c r="J82" s="172"/>
      <c r="O82" s="172" t="s">
        <v>250</v>
      </c>
      <c r="P82" s="172"/>
      <c r="Q82" s="172"/>
      <c r="R82" s="172"/>
      <c r="S82" s="172"/>
      <c r="T82" s="172"/>
      <c r="U82" s="172"/>
      <c r="V82" s="172"/>
      <c r="W82" s="172"/>
      <c r="X82" s="172"/>
    </row>
    <row r="83" spans="1:24" x14ac:dyDescent="0.25">
      <c r="A83" s="172" t="s">
        <v>11</v>
      </c>
      <c r="B83" s="172"/>
      <c r="C83" s="172"/>
      <c r="D83" s="172"/>
      <c r="E83" s="172"/>
      <c r="F83" s="172"/>
      <c r="G83" s="172"/>
      <c r="H83" s="172"/>
      <c r="I83" s="172"/>
      <c r="J83" s="172"/>
      <c r="O83" s="172" t="s">
        <v>11</v>
      </c>
      <c r="P83" s="172"/>
      <c r="Q83" s="172"/>
      <c r="R83" s="172"/>
      <c r="S83" s="172"/>
      <c r="T83" s="172"/>
      <c r="U83" s="172"/>
      <c r="V83" s="172"/>
      <c r="W83" s="172"/>
      <c r="X83" s="172"/>
    </row>
  </sheetData>
  <mergeCells count="14">
    <mergeCell ref="A83:J83"/>
    <mergeCell ref="A3:K3"/>
    <mergeCell ref="A4:K4"/>
    <mergeCell ref="A79:J79"/>
    <mergeCell ref="A80:J80"/>
    <mergeCell ref="A81:J81"/>
    <mergeCell ref="A82:J82"/>
    <mergeCell ref="O82:X82"/>
    <mergeCell ref="O83:X83"/>
    <mergeCell ref="O3:Y3"/>
    <mergeCell ref="O4:Y4"/>
    <mergeCell ref="O79:X79"/>
    <mergeCell ref="O80:X80"/>
    <mergeCell ref="O81:X81"/>
  </mergeCells>
  <hyperlinks>
    <hyperlink ref="A1" location="Indice!A1" display="Indice" xr:uid="{98AD47B6-3092-4321-84B2-AC041457B2CB}"/>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AC9D-DB12-4E32-AD5E-33994C90CBF1}">
  <dimension ref="A1:Z69"/>
  <sheetViews>
    <sheetView workbookViewId="0">
      <selection activeCell="A3" sqref="A3"/>
    </sheetView>
  </sheetViews>
  <sheetFormatPr baseColWidth="10" defaultRowHeight="15" x14ac:dyDescent="0.25"/>
  <cols>
    <col min="3" max="3" width="19" customWidth="1"/>
    <col min="4" max="4" width="16" customWidth="1"/>
    <col min="26" max="26" width="10.5703125" customWidth="1"/>
  </cols>
  <sheetData>
    <row r="1" spans="1:26" x14ac:dyDescent="0.25">
      <c r="A1" s="166" t="s">
        <v>278</v>
      </c>
    </row>
    <row r="3" spans="1:26" x14ac:dyDescent="0.25">
      <c r="A3" s="18" t="s">
        <v>431</v>
      </c>
      <c r="B3" s="18"/>
      <c r="P3" s="18" t="s">
        <v>431</v>
      </c>
      <c r="Q3" s="18"/>
    </row>
    <row r="4" spans="1:26" x14ac:dyDescent="0.25">
      <c r="A4" s="17" t="s">
        <v>256</v>
      </c>
      <c r="B4" s="17"/>
      <c r="P4" s="17" t="s">
        <v>271</v>
      </c>
      <c r="Q4" s="17"/>
    </row>
    <row r="6" spans="1:26" x14ac:dyDescent="0.25">
      <c r="A6" s="16"/>
      <c r="B6" s="3"/>
      <c r="C6" s="3"/>
      <c r="D6" s="3"/>
      <c r="E6" s="3" t="s">
        <v>0</v>
      </c>
      <c r="F6" s="3" t="s">
        <v>1</v>
      </c>
      <c r="G6" s="3" t="s">
        <v>2</v>
      </c>
      <c r="H6" s="3" t="s">
        <v>3</v>
      </c>
      <c r="I6" s="3" t="s">
        <v>4</v>
      </c>
      <c r="J6" s="3" t="s">
        <v>5</v>
      </c>
      <c r="K6" s="4">
        <v>2020</v>
      </c>
      <c r="P6" s="16"/>
      <c r="Q6" s="3"/>
      <c r="R6" s="3"/>
      <c r="S6" s="3"/>
      <c r="T6" s="3" t="s">
        <v>0</v>
      </c>
      <c r="U6" s="3" t="s">
        <v>1</v>
      </c>
      <c r="V6" s="3" t="s">
        <v>2</v>
      </c>
      <c r="W6" s="3" t="s">
        <v>3</v>
      </c>
      <c r="X6" s="3" t="s">
        <v>4</v>
      </c>
      <c r="Y6" s="3" t="s">
        <v>5</v>
      </c>
      <c r="Z6" s="4">
        <v>2020</v>
      </c>
    </row>
    <row r="7" spans="1:26" x14ac:dyDescent="0.25">
      <c r="A7" s="30"/>
      <c r="K7" s="66"/>
      <c r="P7" s="30"/>
      <c r="Z7" s="66"/>
    </row>
    <row r="8" spans="1:26" x14ac:dyDescent="0.25">
      <c r="A8" s="30"/>
      <c r="B8" s="155" t="s">
        <v>19</v>
      </c>
      <c r="C8" s="64" t="s">
        <v>82</v>
      </c>
      <c r="D8" s="7" t="s">
        <v>6</v>
      </c>
      <c r="E8" s="44">
        <v>115470.55020679734</v>
      </c>
      <c r="F8" s="44">
        <v>162657.2361635713</v>
      </c>
      <c r="G8" s="44">
        <v>159790.2462142994</v>
      </c>
      <c r="H8" s="44">
        <v>212146.12414235758</v>
      </c>
      <c r="I8" s="44">
        <v>253404.73091531987</v>
      </c>
      <c r="J8" s="44">
        <v>248147.31291713961</v>
      </c>
      <c r="K8" s="40">
        <v>300226.32992828765</v>
      </c>
      <c r="P8" s="30"/>
      <c r="Q8" s="155" t="s">
        <v>19</v>
      </c>
      <c r="R8" s="64" t="s">
        <v>82</v>
      </c>
      <c r="S8" s="7" t="s">
        <v>6</v>
      </c>
      <c r="T8" s="44">
        <f>+E8*'71'!B$27</f>
        <v>184060.05702963495</v>
      </c>
      <c r="U8" s="44">
        <f>+F8*'71'!C$27</f>
        <v>226744.18721201841</v>
      </c>
      <c r="V8" s="44">
        <f>+G8*'71'!D$27</f>
        <v>209005.64204830362</v>
      </c>
      <c r="W8" s="44">
        <f>+H8*'71'!E$27</f>
        <v>265394.8013020893</v>
      </c>
      <c r="X8" s="44">
        <f>+I8*'71'!F$27</f>
        <v>288627.98851254932</v>
      </c>
      <c r="Y8" s="44">
        <f>+J8*'71'!G$27</f>
        <v>269487.98182801367</v>
      </c>
      <c r="Z8" s="40">
        <f>+K8*'71'!H$27</f>
        <v>300226.32992828765</v>
      </c>
    </row>
    <row r="9" spans="1:26" x14ac:dyDescent="0.25">
      <c r="A9" s="30"/>
      <c r="B9" s="153"/>
      <c r="C9" s="64"/>
      <c r="D9" s="7" t="s">
        <v>41</v>
      </c>
      <c r="E9" s="44">
        <v>5451.5545462514847</v>
      </c>
      <c r="F9" s="44">
        <v>4074.5493619403424</v>
      </c>
      <c r="G9" s="44">
        <v>9480.0547998153033</v>
      </c>
      <c r="H9" s="44">
        <v>9921.3885245370566</v>
      </c>
      <c r="I9" s="44">
        <v>15583.110769355577</v>
      </c>
      <c r="J9" s="44">
        <v>10587.253527114925</v>
      </c>
      <c r="K9" s="40">
        <v>23689.117451374899</v>
      </c>
      <c r="P9" s="30"/>
      <c r="Q9" s="153"/>
      <c r="R9" s="64"/>
      <c r="S9" s="7" t="s">
        <v>41</v>
      </c>
      <c r="T9" s="44">
        <f>+E9*'71'!B$27</f>
        <v>8689.7779467248656</v>
      </c>
      <c r="U9" s="44">
        <f>+F9*'71'!C$27</f>
        <v>5679.9218105448381</v>
      </c>
      <c r="V9" s="44">
        <f>+G9*'71'!D$27</f>
        <v>12399.911678158418</v>
      </c>
      <c r="W9" s="44">
        <f>+H9*'71'!E$27</f>
        <v>12411.657044195857</v>
      </c>
      <c r="X9" s="44">
        <f>+I9*'71'!F$27</f>
        <v>17749.163166296003</v>
      </c>
      <c r="Y9" s="44">
        <f>+J9*'71'!G$27</f>
        <v>11497.75733044681</v>
      </c>
      <c r="Z9" s="40">
        <f>+K9*'71'!H$27</f>
        <v>23689.117451374899</v>
      </c>
    </row>
    <row r="10" spans="1:26" x14ac:dyDescent="0.25">
      <c r="A10" s="30"/>
      <c r="B10" s="153"/>
      <c r="C10" s="64" t="s">
        <v>83</v>
      </c>
      <c r="D10" s="7" t="s">
        <v>6</v>
      </c>
      <c r="E10" s="44">
        <v>140708.7072325859</v>
      </c>
      <c r="F10" s="44">
        <v>169352.14529522721</v>
      </c>
      <c r="G10" s="44">
        <v>188628.2118113575</v>
      </c>
      <c r="H10" s="44">
        <v>231015.80549315768</v>
      </c>
      <c r="I10" s="44">
        <v>262421.31715824595</v>
      </c>
      <c r="J10" s="44">
        <v>293758.32720301184</v>
      </c>
      <c r="K10" s="40">
        <v>300743.06002549146</v>
      </c>
      <c r="P10" s="30"/>
      <c r="Q10" s="153"/>
      <c r="R10" s="64" t="s">
        <v>83</v>
      </c>
      <c r="S10" s="7" t="s">
        <v>6</v>
      </c>
      <c r="T10" s="44">
        <f>+E10*'71'!B$27</f>
        <v>224289.67932874191</v>
      </c>
      <c r="U10" s="44">
        <f>+F10*'71'!C$27</f>
        <v>236076.89054154675</v>
      </c>
      <c r="V10" s="44">
        <f>+G10*'71'!D$27</f>
        <v>246725.70104925561</v>
      </c>
      <c r="W10" s="44">
        <f>+H10*'71'!E$27</f>
        <v>289000.77267194021</v>
      </c>
      <c r="X10" s="44">
        <f>+I10*'71'!F$27</f>
        <v>298897.88024324214</v>
      </c>
      <c r="Y10" s="44">
        <f>+J10*'71'!G$27</f>
        <v>319021.54334247089</v>
      </c>
      <c r="Z10" s="40">
        <f>+K10*'71'!H$27</f>
        <v>300743.06002549146</v>
      </c>
    </row>
    <row r="11" spans="1:26" x14ac:dyDescent="0.25">
      <c r="A11" s="30"/>
      <c r="B11" s="153"/>
      <c r="C11" s="64"/>
      <c r="D11" s="7" t="s">
        <v>41</v>
      </c>
      <c r="E11" s="44">
        <v>2322.559206387612</v>
      </c>
      <c r="F11" s="44">
        <v>2126.754575599417</v>
      </c>
      <c r="G11" s="44">
        <v>4305.8413715065735</v>
      </c>
      <c r="H11" s="44">
        <v>3882.9657862065583</v>
      </c>
      <c r="I11" s="44">
        <v>4031.9370897467488</v>
      </c>
      <c r="J11" s="44">
        <v>3639.7496438561484</v>
      </c>
      <c r="K11" s="40">
        <v>4578.045748635921</v>
      </c>
      <c r="P11" s="30"/>
      <c r="Q11" s="153"/>
      <c r="R11" s="64"/>
      <c r="S11" s="7" t="s">
        <v>41</v>
      </c>
      <c r="T11" s="44">
        <f>+E11*'71'!B$27</f>
        <v>3702.159374981853</v>
      </c>
      <c r="U11" s="44">
        <f>+F11*'71'!C$27</f>
        <v>2964.6958783855875</v>
      </c>
      <c r="V11" s="44">
        <f>+G11*'71'!D$27</f>
        <v>5632.0405139305985</v>
      </c>
      <c r="W11" s="44">
        <f>+H11*'71'!E$27</f>
        <v>4857.5901985444043</v>
      </c>
      <c r="X11" s="44">
        <f>+I11*'71'!F$27</f>
        <v>4592.3763452215471</v>
      </c>
      <c r="Y11" s="44">
        <f>+J11*'71'!G$27</f>
        <v>3952.7681132277776</v>
      </c>
      <c r="Z11" s="40">
        <f>+K11*'71'!H$27</f>
        <v>4578.045748635921</v>
      </c>
    </row>
    <row r="12" spans="1:26" x14ac:dyDescent="0.25">
      <c r="A12" s="30"/>
      <c r="B12" s="153"/>
      <c r="C12" s="64" t="s">
        <v>84</v>
      </c>
      <c r="D12" s="7" t="s">
        <v>6</v>
      </c>
      <c r="E12" s="44">
        <v>162212.05311111533</v>
      </c>
      <c r="F12" s="44">
        <v>190911.39511059533</v>
      </c>
      <c r="G12" s="44">
        <v>208942.54716329486</v>
      </c>
      <c r="H12" s="44">
        <v>261923.01095317121</v>
      </c>
      <c r="I12" s="44">
        <v>294568.14248115645</v>
      </c>
      <c r="J12" s="44">
        <v>323594.64165453025</v>
      </c>
      <c r="K12" s="40">
        <v>346717.37170305016</v>
      </c>
      <c r="P12" s="30"/>
      <c r="Q12" s="153"/>
      <c r="R12" s="64" t="s">
        <v>84</v>
      </c>
      <c r="S12" s="7" t="s">
        <v>6</v>
      </c>
      <c r="T12" s="44">
        <f>+E12*'71'!B$27</f>
        <v>258566.01265911781</v>
      </c>
      <c r="U12" s="44">
        <f>+F12*'71'!C$27</f>
        <v>266130.48478416994</v>
      </c>
      <c r="V12" s="44">
        <f>+G12*'71'!D$27</f>
        <v>273296.85168958968</v>
      </c>
      <c r="W12" s="44">
        <f>+H12*'71'!E$27</f>
        <v>327665.68670241715</v>
      </c>
      <c r="X12" s="44">
        <f>+I12*'71'!F$27</f>
        <v>335513.11428603722</v>
      </c>
      <c r="Y12" s="44">
        <f>+J12*'71'!G$27</f>
        <v>351423.7808368199</v>
      </c>
      <c r="Z12" s="40">
        <f>+K12*'71'!H$27</f>
        <v>346717.37170305016</v>
      </c>
    </row>
    <row r="13" spans="1:26" x14ac:dyDescent="0.25">
      <c r="A13" s="30"/>
      <c r="B13" s="153"/>
      <c r="C13" s="64"/>
      <c r="D13" s="7" t="s">
        <v>41</v>
      </c>
      <c r="E13" s="44">
        <v>3406.3416441036757</v>
      </c>
      <c r="F13" s="44">
        <v>2412.2552375160617</v>
      </c>
      <c r="G13" s="44">
        <v>2579.4575107294768</v>
      </c>
      <c r="H13" s="44">
        <v>3723.3420943518408</v>
      </c>
      <c r="I13" s="44">
        <v>2938.0787842832201</v>
      </c>
      <c r="J13" s="44">
        <v>3726.430552550391</v>
      </c>
      <c r="K13" s="40">
        <v>6614.107766256875</v>
      </c>
      <c r="P13" s="30"/>
      <c r="Q13" s="153"/>
      <c r="R13" s="64"/>
      <c r="S13" s="7" t="s">
        <v>41</v>
      </c>
      <c r="T13" s="44">
        <f>+E13*'71'!B$27</f>
        <v>5429.7085807012581</v>
      </c>
      <c r="U13" s="44">
        <f>+F13*'71'!C$27</f>
        <v>3362.6838010973902</v>
      </c>
      <c r="V13" s="44">
        <f>+G13*'71'!D$27</f>
        <v>3373.9304240341557</v>
      </c>
      <c r="W13" s="44">
        <f>+H13*'71'!E$27</f>
        <v>4657.9009600341524</v>
      </c>
      <c r="X13" s="44">
        <f>+I13*'71'!F$27</f>
        <v>3346.4717352985876</v>
      </c>
      <c r="Y13" s="44">
        <f>+J13*'71'!G$27</f>
        <v>4046.9035800697247</v>
      </c>
      <c r="Z13" s="40">
        <f>+K13*'71'!H$27</f>
        <v>6614.107766256875</v>
      </c>
    </row>
    <row r="14" spans="1:26" x14ac:dyDescent="0.25">
      <c r="A14" s="30"/>
      <c r="B14" s="153"/>
      <c r="C14" s="64" t="s">
        <v>85</v>
      </c>
      <c r="D14" s="7" t="s">
        <v>6</v>
      </c>
      <c r="E14" s="44">
        <v>192990.07947731257</v>
      </c>
      <c r="F14" s="44">
        <v>217645.68900814472</v>
      </c>
      <c r="G14" s="44">
        <v>247099.89083593388</v>
      </c>
      <c r="H14" s="44">
        <v>290488.82284607447</v>
      </c>
      <c r="I14" s="44">
        <v>335006.77435951703</v>
      </c>
      <c r="J14" s="44">
        <v>364067.93608000077</v>
      </c>
      <c r="K14" s="40">
        <v>376778.65417575446</v>
      </c>
      <c r="P14" s="30"/>
      <c r="Q14" s="153"/>
      <c r="R14" s="64" t="s">
        <v>85</v>
      </c>
      <c r="S14" s="7" t="s">
        <v>6</v>
      </c>
      <c r="T14" s="44">
        <f>+E14*'71'!B$27</f>
        <v>307626.18668683618</v>
      </c>
      <c r="U14" s="44">
        <f>+F14*'71'!C$27</f>
        <v>303398.09047735378</v>
      </c>
      <c r="V14" s="44">
        <f>+G14*'71'!D$27</f>
        <v>323206.65721340152</v>
      </c>
      <c r="W14" s="44">
        <f>+H14*'71'!E$27</f>
        <v>363401.51738043915</v>
      </c>
      <c r="X14" s="44">
        <f>+I14*'71'!F$27</f>
        <v>381572.71599548991</v>
      </c>
      <c r="Y14" s="44">
        <f>+J14*'71'!G$27</f>
        <v>395377.77858288086</v>
      </c>
      <c r="Z14" s="40">
        <f>+K14*'71'!H$27</f>
        <v>376778.65417575446</v>
      </c>
    </row>
    <row r="15" spans="1:26" x14ac:dyDescent="0.25">
      <c r="A15" s="30"/>
      <c r="B15" s="153"/>
      <c r="C15" s="64"/>
      <c r="D15" s="7" t="s">
        <v>41</v>
      </c>
      <c r="E15" s="44">
        <v>3128.0480649000324</v>
      </c>
      <c r="F15" s="44">
        <v>3349.622175565964</v>
      </c>
      <c r="G15" s="44">
        <v>5909.9930049655995</v>
      </c>
      <c r="H15" s="44">
        <v>4618.9779803494584</v>
      </c>
      <c r="I15" s="44">
        <v>4029.4182514376662</v>
      </c>
      <c r="J15" s="44">
        <v>6101.5066612419332</v>
      </c>
      <c r="K15" s="40">
        <v>5685.0356692920286</v>
      </c>
      <c r="P15" s="30"/>
      <c r="Q15" s="153"/>
      <c r="R15" s="64"/>
      <c r="S15" s="7" t="s">
        <v>41</v>
      </c>
      <c r="T15" s="44">
        <f>+E15*'71'!B$27</f>
        <v>4986.1086154506511</v>
      </c>
      <c r="U15" s="44">
        <f>+F15*'71'!C$27</f>
        <v>4669.3733127389542</v>
      </c>
      <c r="V15" s="44">
        <f>+G15*'71'!D$27</f>
        <v>7730.2708504950042</v>
      </c>
      <c r="W15" s="44">
        <f>+H15*'71'!E$27</f>
        <v>5778.3414534171716</v>
      </c>
      <c r="X15" s="44">
        <f>+I15*'71'!F$27</f>
        <v>4589.507388387502</v>
      </c>
      <c r="Y15" s="44">
        <f>+J15*'71'!G$27</f>
        <v>6626.2362341087401</v>
      </c>
      <c r="Z15" s="40">
        <f>+K15*'71'!H$27</f>
        <v>5685.0356692920286</v>
      </c>
    </row>
    <row r="16" spans="1:26" x14ac:dyDescent="0.25">
      <c r="A16" s="30"/>
      <c r="B16" s="153"/>
      <c r="C16" s="64" t="s">
        <v>86</v>
      </c>
      <c r="D16" s="7" t="s">
        <v>6</v>
      </c>
      <c r="E16" s="44">
        <v>234193.61106376656</v>
      </c>
      <c r="F16" s="44">
        <v>278000.0586238298</v>
      </c>
      <c r="G16" s="44">
        <v>304123.23061340954</v>
      </c>
      <c r="H16" s="44">
        <v>373053.42369312188</v>
      </c>
      <c r="I16" s="44">
        <v>399243.91035139252</v>
      </c>
      <c r="J16" s="44">
        <v>431052.30867503415</v>
      </c>
      <c r="K16" s="40">
        <v>468973.21711717505</v>
      </c>
      <c r="P16" s="30"/>
      <c r="Q16" s="153"/>
      <c r="R16" s="64" t="s">
        <v>86</v>
      </c>
      <c r="S16" s="7" t="s">
        <v>6</v>
      </c>
      <c r="T16" s="44">
        <f>+E16*'71'!B$27</f>
        <v>373304.61603564385</v>
      </c>
      <c r="U16" s="44">
        <f>+F16*'71'!C$27</f>
        <v>387532.08172161877</v>
      </c>
      <c r="V16" s="44">
        <f>+G16*'71'!D$27</f>
        <v>397793.1856423397</v>
      </c>
      <c r="W16" s="44">
        <f>+H16*'71'!E$27</f>
        <v>466689.8330400954</v>
      </c>
      <c r="X16" s="44">
        <f>+I16*'71'!F$27</f>
        <v>454738.81389023608</v>
      </c>
      <c r="Y16" s="44">
        <f>+J16*'71'!G$27</f>
        <v>468122.8072210871</v>
      </c>
      <c r="Z16" s="40">
        <f>+K16*'71'!H$27</f>
        <v>468973.21711717505</v>
      </c>
    </row>
    <row r="17" spans="1:26" x14ac:dyDescent="0.25">
      <c r="A17" s="30"/>
      <c r="B17" s="153"/>
      <c r="C17" s="64"/>
      <c r="D17" s="7" t="s">
        <v>41</v>
      </c>
      <c r="E17" s="44">
        <v>3121.7056106625651</v>
      </c>
      <c r="F17" s="44">
        <v>3860.0679952718974</v>
      </c>
      <c r="G17" s="44">
        <v>4182.2926066435493</v>
      </c>
      <c r="H17" s="44">
        <v>6722.6415330811878</v>
      </c>
      <c r="I17" s="44">
        <v>3081.7457492391572</v>
      </c>
      <c r="J17" s="44">
        <v>3877.9390067554405</v>
      </c>
      <c r="K17" s="40">
        <v>5830.333001174401</v>
      </c>
      <c r="P17" s="30"/>
      <c r="Q17" s="153"/>
      <c r="R17" s="64"/>
      <c r="S17" s="7" t="s">
        <v>41</v>
      </c>
      <c r="T17" s="44">
        <f>+E17*'71'!B$27</f>
        <v>4975.9987433961287</v>
      </c>
      <c r="U17" s="44">
        <f>+F17*'71'!C$27</f>
        <v>5380.9347854090256</v>
      </c>
      <c r="V17" s="44">
        <f>+G17*'71'!D$27</f>
        <v>5470.4387294897624</v>
      </c>
      <c r="W17" s="44">
        <f>+H17*'71'!E$27</f>
        <v>8410.0245578845661</v>
      </c>
      <c r="X17" s="44">
        <f>+I17*'71'!F$27</f>
        <v>3510.1084083834003</v>
      </c>
      <c r="Y17" s="44">
        <f>+J17*'71'!G$27</f>
        <v>4211.4417613364085</v>
      </c>
      <c r="Z17" s="40">
        <f>+K17*'71'!H$27</f>
        <v>5830.333001174401</v>
      </c>
    </row>
    <row r="18" spans="1:26" x14ac:dyDescent="0.25">
      <c r="A18" s="30"/>
      <c r="B18" s="153"/>
      <c r="C18" s="64" t="s">
        <v>87</v>
      </c>
      <c r="D18" s="7" t="s">
        <v>6</v>
      </c>
      <c r="E18" s="44">
        <v>311261.14461721107</v>
      </c>
      <c r="F18" s="44">
        <v>380011.89387061133</v>
      </c>
      <c r="G18" s="44">
        <v>405316.87357817095</v>
      </c>
      <c r="H18" s="44">
        <v>483435.93187873659</v>
      </c>
      <c r="I18" s="44">
        <v>484273.35204635409</v>
      </c>
      <c r="J18" s="44">
        <v>530597.14400665206</v>
      </c>
      <c r="K18" s="40">
        <v>624079.91817373084</v>
      </c>
      <c r="P18" s="30"/>
      <c r="Q18" s="153"/>
      <c r="R18" s="64" t="s">
        <v>87</v>
      </c>
      <c r="S18" s="7" t="s">
        <v>6</v>
      </c>
      <c r="T18" s="44">
        <f>+E18*'71'!B$27</f>
        <v>496150.26451983443</v>
      </c>
      <c r="U18" s="44">
        <f>+F18*'71'!C$27</f>
        <v>529736.58005563228</v>
      </c>
      <c r="V18" s="44">
        <f>+G18*'71'!D$27</f>
        <v>530154.47064024769</v>
      </c>
      <c r="W18" s="44">
        <f>+H18*'71'!E$27</f>
        <v>604778.3507802994</v>
      </c>
      <c r="X18" s="44">
        <f>+I18*'71'!F$27</f>
        <v>551587.34798079729</v>
      </c>
      <c r="Y18" s="44">
        <f>+J18*'71'!G$27</f>
        <v>576228.49839122419</v>
      </c>
      <c r="Z18" s="40">
        <f>+K18*'71'!H$27</f>
        <v>624079.91817373084</v>
      </c>
    </row>
    <row r="19" spans="1:26" x14ac:dyDescent="0.25">
      <c r="A19" s="30"/>
      <c r="B19" s="153"/>
      <c r="C19" s="64"/>
      <c r="D19" s="7" t="s">
        <v>41</v>
      </c>
      <c r="E19" s="44">
        <v>12496.331526847813</v>
      </c>
      <c r="F19" s="44">
        <v>14953.309345460917</v>
      </c>
      <c r="G19" s="44">
        <v>16346.835683185027</v>
      </c>
      <c r="H19" s="44">
        <v>19105.334836635589</v>
      </c>
      <c r="I19" s="44">
        <v>9774.0358909106781</v>
      </c>
      <c r="J19" s="44">
        <v>14644.93287776302</v>
      </c>
      <c r="K19" s="40">
        <v>32568.841514213753</v>
      </c>
      <c r="P19" s="30"/>
      <c r="Q19" s="153"/>
      <c r="R19" s="64"/>
      <c r="S19" s="7" t="s">
        <v>41</v>
      </c>
      <c r="T19" s="44">
        <f>+E19*'71'!B$27</f>
        <v>19919.15245379541</v>
      </c>
      <c r="U19" s="44">
        <f>+F19*'71'!C$27</f>
        <v>20844.913227572521</v>
      </c>
      <c r="V19" s="44">
        <f>+G19*'71'!D$27</f>
        <v>21381.661073606017</v>
      </c>
      <c r="W19" s="44">
        <f>+H19*'71'!E$27</f>
        <v>23900.773880631121</v>
      </c>
      <c r="X19" s="44">
        <f>+I19*'71'!F$27</f>
        <v>11132.626879747262</v>
      </c>
      <c r="Y19" s="44">
        <f>+J19*'71'!G$27</f>
        <v>15904.39710525064</v>
      </c>
      <c r="Z19" s="40">
        <f>+K19*'71'!H$27</f>
        <v>32568.841514213753</v>
      </c>
    </row>
    <row r="20" spans="1:26" x14ac:dyDescent="0.25">
      <c r="A20" s="30"/>
      <c r="B20" s="153"/>
      <c r="C20" s="64" t="s">
        <v>88</v>
      </c>
      <c r="D20" s="7" t="s">
        <v>6</v>
      </c>
      <c r="E20" s="44">
        <v>714994.5762601099</v>
      </c>
      <c r="F20" s="44">
        <v>876803.95634771534</v>
      </c>
      <c r="G20" s="44">
        <v>931136.8412862093</v>
      </c>
      <c r="H20" s="44">
        <v>1010714.4673196885</v>
      </c>
      <c r="I20" s="44">
        <v>1084364.9798860899</v>
      </c>
      <c r="J20" s="44">
        <v>1134617.7198110772</v>
      </c>
      <c r="K20" s="40">
        <v>1221369.1719290016</v>
      </c>
      <c r="P20" s="30"/>
      <c r="Q20" s="153"/>
      <c r="R20" s="64" t="s">
        <v>88</v>
      </c>
      <c r="S20" s="7" t="s">
        <v>6</v>
      </c>
      <c r="T20" s="44">
        <f>+E20*'71'!B$27</f>
        <v>1139701.354558615</v>
      </c>
      <c r="U20" s="44">
        <f>+F20*'71'!C$27</f>
        <v>1222264.7151487153</v>
      </c>
      <c r="V20" s="44">
        <f>+G20*'71'!D$27</f>
        <v>1217926.9884023617</v>
      </c>
      <c r="W20" s="44">
        <f>+H20*'71'!E$27</f>
        <v>1264403.7986169301</v>
      </c>
      <c r="X20" s="44">
        <f>+I20*'71'!F$27</f>
        <v>1235091.7120902564</v>
      </c>
      <c r="Y20" s="44">
        <f>+J20*'71'!G$27</f>
        <v>1232194.84371483</v>
      </c>
      <c r="Z20" s="40">
        <f>+K20*'71'!H$27</f>
        <v>1221369.1719290016</v>
      </c>
    </row>
    <row r="21" spans="1:26" x14ac:dyDescent="0.25">
      <c r="A21" s="30"/>
      <c r="B21" s="153"/>
      <c r="C21" s="64"/>
      <c r="D21" s="7" t="s">
        <v>41</v>
      </c>
      <c r="E21" s="44">
        <v>21893.248299501625</v>
      </c>
      <c r="F21" s="44">
        <v>34933.408988652678</v>
      </c>
      <c r="G21" s="44">
        <v>35594.048976449798</v>
      </c>
      <c r="H21" s="44">
        <v>29576.57680217977</v>
      </c>
      <c r="I21" s="44">
        <v>28306.99493818434</v>
      </c>
      <c r="J21" s="44">
        <v>29529.257279234007</v>
      </c>
      <c r="K21" s="40">
        <v>27499.312084574471</v>
      </c>
      <c r="P21" s="30"/>
      <c r="Q21" s="153"/>
      <c r="R21" s="64"/>
      <c r="S21" s="7" t="s">
        <v>41</v>
      </c>
      <c r="T21" s="44">
        <f>+E21*'71'!B$27</f>
        <v>34897.837789405588</v>
      </c>
      <c r="U21" s="44">
        <f>+F21*'71'!C$27</f>
        <v>48697.17213018184</v>
      </c>
      <c r="V21" s="44">
        <f>+G21*'71'!D$27</f>
        <v>46557.016061196337</v>
      </c>
      <c r="W21" s="44">
        <f>+H21*'71'!E$27</f>
        <v>37000.297579526887</v>
      </c>
      <c r="X21" s="44">
        <f>+I21*'71'!F$27</f>
        <v>32241.667234591965</v>
      </c>
      <c r="Y21" s="44">
        <f>+J21*'71'!G$27</f>
        <v>32068.773405248136</v>
      </c>
      <c r="Z21" s="40">
        <f>+K21*'71'!H$27</f>
        <v>27499.312084574471</v>
      </c>
    </row>
    <row r="22" spans="1:26" x14ac:dyDescent="0.25">
      <c r="A22" s="30"/>
      <c r="B22" s="153"/>
      <c r="C22" s="64" t="s">
        <v>89</v>
      </c>
      <c r="D22" s="7" t="s">
        <v>6</v>
      </c>
      <c r="E22" s="44">
        <v>335995.93180966657</v>
      </c>
      <c r="F22" s="44" t="s">
        <v>13</v>
      </c>
      <c r="G22" s="44" t="s">
        <v>13</v>
      </c>
      <c r="H22" s="44">
        <v>564030.20182571746</v>
      </c>
      <c r="I22" s="44">
        <v>527125.90672671795</v>
      </c>
      <c r="J22" s="44">
        <v>624931.34371093276</v>
      </c>
      <c r="K22" s="40">
        <v>864434.20944009745</v>
      </c>
      <c r="P22" s="30"/>
      <c r="Q22" s="153"/>
      <c r="R22" s="64" t="s">
        <v>89</v>
      </c>
      <c r="S22" s="7" t="s">
        <v>6</v>
      </c>
      <c r="T22" s="44">
        <f>+E22*'71'!B$27</f>
        <v>535577.5153046085</v>
      </c>
      <c r="U22" s="44" t="s">
        <v>13</v>
      </c>
      <c r="V22" s="44" t="s">
        <v>13</v>
      </c>
      <c r="W22" s="44">
        <f>+H22*'71'!E$27</f>
        <v>705601.78248397249</v>
      </c>
      <c r="X22" s="44">
        <f>+I22*'71'!F$27</f>
        <v>600396.40776173177</v>
      </c>
      <c r="Y22" s="44">
        <f>+J22*'71'!G$27</f>
        <v>678675.43927007308</v>
      </c>
      <c r="Z22" s="40">
        <f>+K22*'71'!H$27</f>
        <v>864434.20944009745</v>
      </c>
    </row>
    <row r="23" spans="1:26" x14ac:dyDescent="0.25">
      <c r="A23" s="30"/>
      <c r="B23" s="153"/>
      <c r="C23" s="64"/>
      <c r="D23" s="7" t="s">
        <v>41</v>
      </c>
      <c r="E23" s="44">
        <v>82498.456133834989</v>
      </c>
      <c r="F23" s="44" t="s">
        <v>13</v>
      </c>
      <c r="G23" s="44" t="s">
        <v>13</v>
      </c>
      <c r="H23" s="44">
        <v>100327.08590644949</v>
      </c>
      <c r="I23" s="44">
        <v>66096.692091264398</v>
      </c>
      <c r="J23" s="44">
        <v>66205.866456809163</v>
      </c>
      <c r="K23" s="40">
        <v>55860.385045337272</v>
      </c>
      <c r="P23" s="30"/>
      <c r="Q23" s="153"/>
      <c r="R23" s="64"/>
      <c r="S23" s="7" t="s">
        <v>41</v>
      </c>
      <c r="T23" s="44">
        <f>+E23*'71'!B$27</f>
        <v>131502.53907733297</v>
      </c>
      <c r="U23" s="44" t="s">
        <v>13</v>
      </c>
      <c r="V23" s="44" t="s">
        <v>13</v>
      </c>
      <c r="W23" s="44">
        <f>+H23*'71'!E$27</f>
        <v>125509.18446896829</v>
      </c>
      <c r="X23" s="44">
        <f>+I23*'71'!F$27</f>
        <v>75284.132291950154</v>
      </c>
      <c r="Y23" s="44">
        <f>+J23*'71'!G$27</f>
        <v>71899.570972094749</v>
      </c>
      <c r="Z23" s="40">
        <f>+K23*'71'!H$27</f>
        <v>55860.385045337272</v>
      </c>
    </row>
    <row r="24" spans="1:26" x14ac:dyDescent="0.25">
      <c r="A24" s="30"/>
      <c r="B24" s="153"/>
      <c r="C24" s="73" t="s">
        <v>20</v>
      </c>
      <c r="D24" s="7" t="s">
        <v>6</v>
      </c>
      <c r="E24" s="44">
        <f>+'79'!E29</f>
        <v>280764.75642196584</v>
      </c>
      <c r="F24" s="44">
        <f>+'79'!F29</f>
        <v>352534.1070044628</v>
      </c>
      <c r="G24" s="44">
        <f>+'79'!G29</f>
        <v>382280.37957241613</v>
      </c>
      <c r="H24" s="44">
        <f>+'79'!H29</f>
        <v>469106.47110915347</v>
      </c>
      <c r="I24" s="44">
        <f>+'79'!I29</f>
        <v>520936.02978897537</v>
      </c>
      <c r="J24" s="44">
        <f>+'79'!J29</f>
        <v>574423.71846092807</v>
      </c>
      <c r="K24" s="40">
        <f>+'79'!K29</f>
        <v>699327.48748415441</v>
      </c>
      <c r="P24" s="30"/>
      <c r="Q24" s="153"/>
      <c r="R24" s="73" t="s">
        <v>20</v>
      </c>
      <c r="S24" s="7" t="s">
        <v>6</v>
      </c>
      <c r="T24" s="44">
        <f>+E24*'71'!B$27</f>
        <v>447539.02173661353</v>
      </c>
      <c r="U24" s="44">
        <f>+F24*'71'!C$27</f>
        <v>491432.5451642212</v>
      </c>
      <c r="V24" s="44">
        <f>+G24*'71'!D$27</f>
        <v>500022.73648072034</v>
      </c>
      <c r="W24" s="44">
        <f>+H24*'71'!E$27</f>
        <v>586852.19535755098</v>
      </c>
      <c r="X24" s="44">
        <f>+I24*'71'!F$27</f>
        <v>593346.13792964292</v>
      </c>
      <c r="Y24" s="44">
        <f>+J24*'71'!G$27</f>
        <v>623824.15824856795</v>
      </c>
      <c r="Z24" s="40">
        <f>+K24*'71'!H$27</f>
        <v>699327.48748415441</v>
      </c>
    </row>
    <row r="25" spans="1:26" x14ac:dyDescent="0.25">
      <c r="A25" s="30"/>
      <c r="C25" s="62"/>
      <c r="D25" s="7" t="s">
        <v>7</v>
      </c>
      <c r="E25" s="44">
        <f>+'79'!E30</f>
        <v>5559.5994585891231</v>
      </c>
      <c r="F25" s="44">
        <f>+'79'!F30</f>
        <v>8148.940787149575</v>
      </c>
      <c r="G25" s="44">
        <f>+'79'!G30</f>
        <v>9029.2982013510318</v>
      </c>
      <c r="H25" s="44">
        <f>+'79'!H30</f>
        <v>8493.2162299516585</v>
      </c>
      <c r="I25" s="44">
        <f>+'79'!I30</f>
        <v>8270.8524786786293</v>
      </c>
      <c r="J25" s="44">
        <f>+'79'!J30</f>
        <v>9591.0837472710828</v>
      </c>
      <c r="K25" s="40">
        <f>+'79'!K30</f>
        <v>10117.438496599163</v>
      </c>
      <c r="P25" s="30"/>
      <c r="R25" s="62"/>
      <c r="S25" s="7" t="s">
        <v>7</v>
      </c>
      <c r="T25" s="44">
        <f>+E25*'71'!B$27</f>
        <v>8862.0015369910616</v>
      </c>
      <c r="U25" s="44">
        <f>+F25*'71'!C$27</f>
        <v>11359.623457286509</v>
      </c>
      <c r="V25" s="44">
        <f>+G25*'71'!D$27</f>
        <v>11810.32204736715</v>
      </c>
      <c r="W25" s="44">
        <f>+H25*'71'!E$27</f>
        <v>10625.013503669525</v>
      </c>
      <c r="X25" s="44">
        <f>+I25*'71'!F$27</f>
        <v>9420.5009732149592</v>
      </c>
      <c r="Y25" s="44">
        <f>+J25*'71'!G$27</f>
        <v>10415.916949536397</v>
      </c>
      <c r="Z25" s="40">
        <f>+K25*'71'!H$27</f>
        <v>10117.438496599163</v>
      </c>
    </row>
    <row r="26" spans="1:26" x14ac:dyDescent="0.25">
      <c r="A26" s="30"/>
      <c r="E26" s="158"/>
      <c r="F26" s="158"/>
      <c r="G26" s="158"/>
      <c r="H26" s="158"/>
      <c r="I26" s="158"/>
      <c r="J26" s="158"/>
      <c r="K26" s="159"/>
      <c r="P26" s="30"/>
      <c r="T26" s="44"/>
      <c r="U26" s="44"/>
      <c r="V26" s="44"/>
      <c r="W26" s="44"/>
      <c r="X26" s="44"/>
      <c r="Y26" s="44"/>
      <c r="Z26" s="40"/>
    </row>
    <row r="27" spans="1:26" x14ac:dyDescent="0.25">
      <c r="A27" s="30"/>
      <c r="B27" s="155" t="s">
        <v>21</v>
      </c>
      <c r="C27" s="64" t="s">
        <v>82</v>
      </c>
      <c r="D27" s="7" t="s">
        <v>6</v>
      </c>
      <c r="E27" s="44">
        <v>89416.766964998533</v>
      </c>
      <c r="F27" s="44">
        <v>138011.78738418446</v>
      </c>
      <c r="G27" s="44">
        <v>135102.80968746645</v>
      </c>
      <c r="H27" s="44">
        <v>154917.43524760715</v>
      </c>
      <c r="I27" s="44">
        <v>176339.15354769657</v>
      </c>
      <c r="J27" s="44">
        <v>207853.96759177421</v>
      </c>
      <c r="K27" s="40">
        <v>218024.2438024595</v>
      </c>
      <c r="P27" s="30"/>
      <c r="Q27" s="155" t="s">
        <v>21</v>
      </c>
      <c r="R27" s="64" t="s">
        <v>82</v>
      </c>
      <c r="S27" s="7" t="s">
        <v>6</v>
      </c>
      <c r="T27" s="44">
        <f>+E27*'71'!B$27</f>
        <v>142530.32654220765</v>
      </c>
      <c r="U27" s="44">
        <f>+F27*'71'!C$27</f>
        <v>192388.43161355314</v>
      </c>
      <c r="V27" s="44">
        <f>+G27*'71'!D$27</f>
        <v>176714.47507120611</v>
      </c>
      <c r="W27" s="44">
        <f>+H27*'71'!E$27</f>
        <v>193801.71149475654</v>
      </c>
      <c r="X27" s="44">
        <f>+I27*'71'!F$27</f>
        <v>200850.29589082638</v>
      </c>
      <c r="Y27" s="44">
        <f>+J27*'71'!G$27</f>
        <v>225729.4088046668</v>
      </c>
      <c r="Z27" s="40">
        <f>+K27*'71'!H$27</f>
        <v>218024.2438024595</v>
      </c>
    </row>
    <row r="28" spans="1:26" x14ac:dyDescent="0.25">
      <c r="A28" s="30"/>
      <c r="B28" s="153"/>
      <c r="C28" s="64"/>
      <c r="D28" s="7" t="s">
        <v>41</v>
      </c>
      <c r="E28" s="44">
        <v>7750.6212839795899</v>
      </c>
      <c r="F28" s="44">
        <v>7523.51845391811</v>
      </c>
      <c r="G28" s="44">
        <v>16052.886621511509</v>
      </c>
      <c r="H28" s="44">
        <v>10976.249684375671</v>
      </c>
      <c r="I28" s="44">
        <v>9988.4674350469577</v>
      </c>
      <c r="J28" s="44">
        <v>10081.643193566748</v>
      </c>
      <c r="K28" s="40">
        <v>16122.992897773718</v>
      </c>
      <c r="P28" s="30"/>
      <c r="Q28" s="153"/>
      <c r="R28" s="64"/>
      <c r="S28" s="7" t="s">
        <v>41</v>
      </c>
      <c r="T28" s="44">
        <f>+E28*'71'!B$27</f>
        <v>12354.490326663465</v>
      </c>
      <c r="U28" s="44">
        <f>+F28*'71'!C$27</f>
        <v>10487.784724761847</v>
      </c>
      <c r="V28" s="44">
        <f>+G28*'71'!D$27</f>
        <v>20997.175700937056</v>
      </c>
      <c r="W28" s="44">
        <f>+H28*'71'!E$27</f>
        <v>13731.288355153963</v>
      </c>
      <c r="X28" s="44">
        <f>+I28*'71'!F$27</f>
        <v>11376.864408518484</v>
      </c>
      <c r="Y28" s="44">
        <f>+J28*'71'!G$27</f>
        <v>10948.664508213489</v>
      </c>
      <c r="Z28" s="40">
        <f>+K28*'71'!H$27</f>
        <v>16122.992897773718</v>
      </c>
    </row>
    <row r="29" spans="1:26" x14ac:dyDescent="0.25">
      <c r="A29" s="30"/>
      <c r="B29" s="153"/>
      <c r="C29" s="64" t="s">
        <v>83</v>
      </c>
      <c r="D29" s="7" t="s">
        <v>6</v>
      </c>
      <c r="E29" s="44">
        <v>106970.17917588068</v>
      </c>
      <c r="F29" s="44">
        <v>122468.23929147121</v>
      </c>
      <c r="G29" s="44">
        <v>131593.83734102853</v>
      </c>
      <c r="H29" s="44">
        <v>162818.31061489115</v>
      </c>
      <c r="I29" s="44">
        <v>185613.36939477187</v>
      </c>
      <c r="J29" s="44">
        <v>210915.00549402597</v>
      </c>
      <c r="K29" s="40">
        <v>220978.43035503803</v>
      </c>
      <c r="P29" s="30"/>
      <c r="Q29" s="153"/>
      <c r="R29" s="64" t="s">
        <v>83</v>
      </c>
      <c r="S29" s="7" t="s">
        <v>6</v>
      </c>
      <c r="T29" s="44">
        <f>+E29*'71'!B$27</f>
        <v>170510.4656063538</v>
      </c>
      <c r="U29" s="44">
        <f>+F29*'71'!C$27</f>
        <v>170720.72557231088</v>
      </c>
      <c r="V29" s="44">
        <f>+G29*'71'!D$27</f>
        <v>172124.73924206532</v>
      </c>
      <c r="W29" s="44">
        <f>+H29*'71'!E$27</f>
        <v>203685.7065792288</v>
      </c>
      <c r="X29" s="44">
        <f>+I29*'71'!F$27</f>
        <v>211413.62774064517</v>
      </c>
      <c r="Y29" s="44">
        <f>+J29*'71'!G$27</f>
        <v>229053.69596651223</v>
      </c>
      <c r="Z29" s="40">
        <f>+K29*'71'!H$27</f>
        <v>220978.43035503803</v>
      </c>
    </row>
    <row r="30" spans="1:26" x14ac:dyDescent="0.25">
      <c r="A30" s="30"/>
      <c r="B30" s="153"/>
      <c r="C30" s="64"/>
      <c r="D30" s="7" t="s">
        <v>41</v>
      </c>
      <c r="E30" s="44">
        <v>3336.6579367463637</v>
      </c>
      <c r="F30" s="44">
        <v>1813.9988195262417</v>
      </c>
      <c r="G30" s="44">
        <v>2411.301046523618</v>
      </c>
      <c r="H30" s="44">
        <v>2704.5003019449787</v>
      </c>
      <c r="I30" s="44">
        <v>3453.6466826021874</v>
      </c>
      <c r="J30" s="44">
        <v>3449.6612118608909</v>
      </c>
      <c r="K30" s="40">
        <v>4947.3385114694456</v>
      </c>
      <c r="P30" s="30"/>
      <c r="Q30" s="153"/>
      <c r="R30" s="64"/>
      <c r="S30" s="7" t="s">
        <v>41</v>
      </c>
      <c r="T30" s="44">
        <f>+E30*'71'!B$27</f>
        <v>5318.6327511737036</v>
      </c>
      <c r="U30" s="44">
        <f>+F30*'71'!C$27</f>
        <v>2528.714354419581</v>
      </c>
      <c r="V30" s="44">
        <f>+G30*'71'!D$27</f>
        <v>3153.9817688528924</v>
      </c>
      <c r="W30" s="44">
        <f>+H30*'71'!E$27</f>
        <v>3383.3298777331679</v>
      </c>
      <c r="X30" s="44">
        <f>+I30*'71'!F$27</f>
        <v>3933.7035714838917</v>
      </c>
      <c r="Y30" s="44">
        <f>+J30*'71'!G$27</f>
        <v>3746.3320760809279</v>
      </c>
      <c r="Z30" s="40">
        <f>+K30*'71'!H$27</f>
        <v>4947.3385114694456</v>
      </c>
    </row>
    <row r="31" spans="1:26" x14ac:dyDescent="0.25">
      <c r="A31" s="30"/>
      <c r="B31" s="153"/>
      <c r="C31" s="64" t="s">
        <v>84</v>
      </c>
      <c r="D31" s="7" t="s">
        <v>6</v>
      </c>
      <c r="E31" s="44">
        <v>114592.31885016557</v>
      </c>
      <c r="F31" s="44">
        <v>131096.57100388533</v>
      </c>
      <c r="G31" s="44">
        <v>140310.30531428524</v>
      </c>
      <c r="H31" s="44">
        <v>177616.61361089579</v>
      </c>
      <c r="I31" s="44">
        <v>207316.86199571099</v>
      </c>
      <c r="J31" s="44">
        <v>229418.33992976014</v>
      </c>
      <c r="K31" s="40">
        <v>271523.78705604072</v>
      </c>
      <c r="P31" s="30"/>
      <c r="Q31" s="153"/>
      <c r="R31" s="64" t="s">
        <v>84</v>
      </c>
      <c r="S31" s="7" t="s">
        <v>6</v>
      </c>
      <c r="T31" s="44">
        <f>+E31*'71'!B$27</f>
        <v>182660.15624716389</v>
      </c>
      <c r="U31" s="44">
        <f>+F31*'71'!C$27</f>
        <v>182748.61997941617</v>
      </c>
      <c r="V31" s="44">
        <f>+G31*'71'!D$27</f>
        <v>183525.87935108511</v>
      </c>
      <c r="W31" s="44">
        <f>+H31*'71'!E$27</f>
        <v>222198.38362723062</v>
      </c>
      <c r="X31" s="44">
        <f>+I31*'71'!F$27</f>
        <v>236133.90581311483</v>
      </c>
      <c r="Y31" s="44">
        <f>+J31*'71'!G$27</f>
        <v>249148.31716371953</v>
      </c>
      <c r="Z31" s="40">
        <f>+K31*'71'!H$27</f>
        <v>271523.78705604072</v>
      </c>
    </row>
    <row r="32" spans="1:26" x14ac:dyDescent="0.25">
      <c r="A32" s="30"/>
      <c r="B32" s="153"/>
      <c r="C32" s="64"/>
      <c r="D32" s="7" t="s">
        <v>41</v>
      </c>
      <c r="E32" s="44">
        <v>2296.6212685704572</v>
      </c>
      <c r="F32" s="44">
        <v>2456.6109275731687</v>
      </c>
      <c r="G32" s="44">
        <v>2918.8027724574727</v>
      </c>
      <c r="H32" s="44">
        <v>4737.2897787234651</v>
      </c>
      <c r="I32" s="44">
        <v>2877.9405664713208</v>
      </c>
      <c r="J32" s="44">
        <v>4154.9056604599273</v>
      </c>
      <c r="K32" s="40">
        <v>14112.52980920624</v>
      </c>
      <c r="P32" s="30"/>
      <c r="Q32" s="153"/>
      <c r="R32" s="64"/>
      <c r="S32" s="7" t="s">
        <v>41</v>
      </c>
      <c r="T32" s="44">
        <f>+E32*'71'!B$27</f>
        <v>3660.8143021013084</v>
      </c>
      <c r="U32" s="44">
        <f>+F32*'71'!C$27</f>
        <v>3424.5156330369973</v>
      </c>
      <c r="V32" s="44">
        <f>+G32*'71'!D$27</f>
        <v>3817.7940263743744</v>
      </c>
      <c r="W32" s="44">
        <f>+H32*'71'!E$27</f>
        <v>5926.3495131830541</v>
      </c>
      <c r="X32" s="44">
        <f>+I32*'71'!F$27</f>
        <v>3277.9743052108342</v>
      </c>
      <c r="Y32" s="44">
        <f>+J32*'71'!G$27</f>
        <v>4512.2275472594811</v>
      </c>
      <c r="Z32" s="40">
        <f>+K32*'71'!H$27</f>
        <v>14112.52980920624</v>
      </c>
    </row>
    <row r="33" spans="1:26" x14ac:dyDescent="0.25">
      <c r="A33" s="30"/>
      <c r="B33" s="153"/>
      <c r="C33" s="64" t="s">
        <v>85</v>
      </c>
      <c r="D33" s="7" t="s">
        <v>6</v>
      </c>
      <c r="E33" s="44">
        <v>126864.23457995082</v>
      </c>
      <c r="F33" s="44">
        <v>146570.47523689541</v>
      </c>
      <c r="G33" s="44">
        <v>166643.73739025489</v>
      </c>
      <c r="H33" s="44">
        <v>193212.79227736432</v>
      </c>
      <c r="I33" s="44">
        <v>225686.30084229552</v>
      </c>
      <c r="J33" s="44">
        <v>251347.41060527661</v>
      </c>
      <c r="K33" s="40">
        <v>278867.17027204903</v>
      </c>
      <c r="P33" s="30"/>
      <c r="Q33" s="153"/>
      <c r="R33" s="64" t="s">
        <v>85</v>
      </c>
      <c r="S33" s="7" t="s">
        <v>6</v>
      </c>
      <c r="T33" s="44">
        <f>+E33*'71'!B$27</f>
        <v>202221.58992044159</v>
      </c>
      <c r="U33" s="44">
        <f>+F33*'71'!C$27</f>
        <v>204319.24248023221</v>
      </c>
      <c r="V33" s="44">
        <f>+G33*'71'!D$27</f>
        <v>217970.00850645339</v>
      </c>
      <c r="W33" s="44">
        <f>+H33*'71'!E$27</f>
        <v>241709.20313898273</v>
      </c>
      <c r="X33" s="44">
        <f>+I33*'71'!F$27</f>
        <v>257056.6966593746</v>
      </c>
      <c r="Y33" s="44">
        <f>+J33*'71'!G$27</f>
        <v>272963.2879173304</v>
      </c>
      <c r="Z33" s="40">
        <f>+K33*'71'!H$27</f>
        <v>278867.17027204903</v>
      </c>
    </row>
    <row r="34" spans="1:26" x14ac:dyDescent="0.25">
      <c r="A34" s="30"/>
      <c r="B34" s="153"/>
      <c r="C34" s="64"/>
      <c r="D34" s="7" t="s">
        <v>41</v>
      </c>
      <c r="E34" s="44">
        <v>2322.0195509501091</v>
      </c>
      <c r="F34" s="44">
        <v>2207.9005157527695</v>
      </c>
      <c r="G34" s="44">
        <v>3564.6321921072645</v>
      </c>
      <c r="H34" s="44">
        <v>2995.700024487141</v>
      </c>
      <c r="I34" s="44">
        <v>3931.0878920123273</v>
      </c>
      <c r="J34" s="44">
        <v>4152.6334038033265</v>
      </c>
      <c r="K34" s="40">
        <v>8055.754318059976</v>
      </c>
      <c r="P34" s="30"/>
      <c r="Q34" s="153"/>
      <c r="R34" s="64"/>
      <c r="S34" s="7" t="s">
        <v>41</v>
      </c>
      <c r="T34" s="44">
        <f>+E34*'71'!B$27</f>
        <v>3701.2991642144734</v>
      </c>
      <c r="U34" s="44">
        <f>+F34*'71'!C$27</f>
        <v>3077.8133189593609</v>
      </c>
      <c r="V34" s="44">
        <f>+G34*'71'!D$27</f>
        <v>4662.5389072763019</v>
      </c>
      <c r="W34" s="44">
        <f>+H34*'71'!E$27</f>
        <v>3747.6207306334131</v>
      </c>
      <c r="X34" s="44">
        <f>+I34*'71'!F$27</f>
        <v>4477.5091090020405</v>
      </c>
      <c r="Y34" s="44">
        <f>+J34*'71'!G$27</f>
        <v>4509.7598765304128</v>
      </c>
      <c r="Z34" s="40">
        <f>+K34*'71'!H$27</f>
        <v>8055.754318059976</v>
      </c>
    </row>
    <row r="35" spans="1:26" x14ac:dyDescent="0.25">
      <c r="A35" s="30"/>
      <c r="B35" s="153"/>
      <c r="C35" s="64" t="s">
        <v>86</v>
      </c>
      <c r="D35" s="7" t="s">
        <v>6</v>
      </c>
      <c r="E35" s="44">
        <v>165299.42431520802</v>
      </c>
      <c r="F35" s="44">
        <v>195109.93363983277</v>
      </c>
      <c r="G35" s="44">
        <v>212640.88069747924</v>
      </c>
      <c r="H35" s="44">
        <v>250928.9162703669</v>
      </c>
      <c r="I35" s="44">
        <v>281672.28182781104</v>
      </c>
      <c r="J35" s="44">
        <v>306798.37535745522</v>
      </c>
      <c r="K35" s="40">
        <v>335055.36792813224</v>
      </c>
      <c r="P35" s="30"/>
      <c r="Q35" s="153"/>
      <c r="R35" s="64" t="s">
        <v>86</v>
      </c>
      <c r="S35" s="7" t="s">
        <v>6</v>
      </c>
      <c r="T35" s="44">
        <f>+E35*'71'!B$27</f>
        <v>263487.28235844156</v>
      </c>
      <c r="U35" s="44">
        <f>+F35*'71'!C$27</f>
        <v>271983.2474939269</v>
      </c>
      <c r="V35" s="44">
        <f>+G35*'71'!D$27</f>
        <v>278134.27195230284</v>
      </c>
      <c r="W35" s="44">
        <f>+H35*'71'!E$27</f>
        <v>313912.07425422897</v>
      </c>
      <c r="X35" s="44">
        <f>+I35*'71'!F$27</f>
        <v>320824.72900187678</v>
      </c>
      <c r="Y35" s="44">
        <f>+J35*'71'!G$27</f>
        <v>333183.03563819639</v>
      </c>
      <c r="Z35" s="40">
        <f>+K35*'71'!H$27</f>
        <v>335055.36792813224</v>
      </c>
    </row>
    <row r="36" spans="1:26" x14ac:dyDescent="0.25">
      <c r="A36" s="30"/>
      <c r="B36" s="153"/>
      <c r="C36" s="64"/>
      <c r="D36" s="7" t="s">
        <v>41</v>
      </c>
      <c r="E36" s="44">
        <v>2282.3145487342617</v>
      </c>
      <c r="F36" s="44">
        <v>3650.2449694005181</v>
      </c>
      <c r="G36" s="44">
        <v>3749.9237502426504</v>
      </c>
      <c r="H36" s="44">
        <v>5739.2435990610575</v>
      </c>
      <c r="I36" s="44">
        <v>2349.6522992562482</v>
      </c>
      <c r="J36" s="44">
        <v>2578.0183430304996</v>
      </c>
      <c r="K36" s="40">
        <v>3699.3036975371824</v>
      </c>
      <c r="P36" s="30"/>
      <c r="Q36" s="153"/>
      <c r="R36" s="64"/>
      <c r="S36" s="7" t="s">
        <v>41</v>
      </c>
      <c r="T36" s="44">
        <f>+E36*'71'!B$27</f>
        <v>3638.0093906824127</v>
      </c>
      <c r="U36" s="44">
        <f>+F36*'71'!C$27</f>
        <v>5088.4414873443229</v>
      </c>
      <c r="V36" s="44">
        <f>+G36*'71'!D$27</f>
        <v>4904.9002653173866</v>
      </c>
      <c r="W36" s="44">
        <f>+H36*'71'!E$27</f>
        <v>7179.7937424253823</v>
      </c>
      <c r="X36" s="44">
        <f>+I36*'71'!F$27</f>
        <v>2676.2539688528668</v>
      </c>
      <c r="Y36" s="44">
        <f>+J36*'71'!G$27</f>
        <v>2799.7279205311229</v>
      </c>
      <c r="Z36" s="40">
        <f>+K36*'71'!H$27</f>
        <v>3699.3036975371824</v>
      </c>
    </row>
    <row r="37" spans="1:26" x14ac:dyDescent="0.25">
      <c r="A37" s="30"/>
      <c r="B37" s="153"/>
      <c r="C37" s="64" t="s">
        <v>87</v>
      </c>
      <c r="D37" s="7" t="s">
        <v>6</v>
      </c>
      <c r="E37" s="44">
        <v>215297.32971271899</v>
      </c>
      <c r="F37" s="44">
        <v>265045.50940645329</v>
      </c>
      <c r="G37" s="44">
        <v>262372.03712088609</v>
      </c>
      <c r="H37" s="44">
        <v>324194.22918712738</v>
      </c>
      <c r="I37" s="44">
        <v>342743.6472178034</v>
      </c>
      <c r="J37" s="44">
        <v>380541.58816461795</v>
      </c>
      <c r="K37" s="40">
        <v>429051.67526248173</v>
      </c>
      <c r="P37" s="30"/>
      <c r="Q37" s="153"/>
      <c r="R37" s="64" t="s">
        <v>87</v>
      </c>
      <c r="S37" s="7" t="s">
        <v>6</v>
      </c>
      <c r="T37" s="44">
        <f>+E37*'71'!B$27</f>
        <v>343183.94356207404</v>
      </c>
      <c r="U37" s="44">
        <f>+F37*'71'!C$27</f>
        <v>369473.44011259591</v>
      </c>
      <c r="V37" s="44">
        <f>+G37*'71'!D$27</f>
        <v>343182.62455411901</v>
      </c>
      <c r="W37" s="44">
        <f>+H37*'71'!E$27</f>
        <v>405566.98071309633</v>
      </c>
      <c r="X37" s="44">
        <f>+I37*'71'!F$27</f>
        <v>390385.01418107806</v>
      </c>
      <c r="Y37" s="44">
        <f>+J37*'71'!G$27</f>
        <v>413268.16474677512</v>
      </c>
      <c r="Z37" s="40">
        <f>+K37*'71'!H$27</f>
        <v>429051.67526248173</v>
      </c>
    </row>
    <row r="38" spans="1:26" x14ac:dyDescent="0.25">
      <c r="A38" s="30"/>
      <c r="B38" s="153"/>
      <c r="C38" s="64"/>
      <c r="D38" s="7" t="s">
        <v>41</v>
      </c>
      <c r="E38" s="44">
        <v>7812.33209356521</v>
      </c>
      <c r="F38" s="44">
        <v>11220.1540083338</v>
      </c>
      <c r="G38" s="44">
        <v>10636.750293011559</v>
      </c>
      <c r="H38" s="44">
        <v>12954.336448753405</v>
      </c>
      <c r="I38" s="44">
        <v>8404.9289240568705</v>
      </c>
      <c r="J38" s="44">
        <v>8425.9026668851602</v>
      </c>
      <c r="K38" s="40">
        <v>10208.667677736365</v>
      </c>
      <c r="P38" s="30"/>
      <c r="Q38" s="153"/>
      <c r="R38" s="64"/>
      <c r="S38" s="7" t="s">
        <v>41</v>
      </c>
      <c r="T38" s="44">
        <f>+E38*'71'!B$27</f>
        <v>12452.857357142944</v>
      </c>
      <c r="U38" s="44">
        <f>+F38*'71'!C$27</f>
        <v>15640.89468761732</v>
      </c>
      <c r="V38" s="44">
        <f>+G38*'71'!D$27</f>
        <v>13912.86938325912</v>
      </c>
      <c r="W38" s="44">
        <f>+H38*'71'!E$27</f>
        <v>16205.874897390509</v>
      </c>
      <c r="X38" s="44">
        <f>+I38*'71'!F$27</f>
        <v>9573.2140445007753</v>
      </c>
      <c r="Y38" s="44">
        <f>+J38*'71'!G$27</f>
        <v>9150.5302962372843</v>
      </c>
      <c r="Z38" s="40">
        <f>+K38*'71'!H$27</f>
        <v>10208.667677736365</v>
      </c>
    </row>
    <row r="39" spans="1:26" x14ac:dyDescent="0.25">
      <c r="A39" s="30"/>
      <c r="B39" s="153"/>
      <c r="C39" s="64" t="s">
        <v>88</v>
      </c>
      <c r="D39" s="7" t="s">
        <v>6</v>
      </c>
      <c r="E39" s="44">
        <v>437745.09571782546</v>
      </c>
      <c r="F39" s="44">
        <v>492034.16500871512</v>
      </c>
      <c r="G39" s="44">
        <v>583565.66873834212</v>
      </c>
      <c r="H39" s="44">
        <v>633516.80092361721</v>
      </c>
      <c r="I39" s="44">
        <v>685403.88826922805</v>
      </c>
      <c r="J39" s="44">
        <v>762926.09918230597</v>
      </c>
      <c r="K39" s="40">
        <v>841114.25805414375</v>
      </c>
      <c r="P39" s="30"/>
      <c r="Q39" s="153"/>
      <c r="R39" s="64" t="s">
        <v>88</v>
      </c>
      <c r="S39" s="7" t="s">
        <v>6</v>
      </c>
      <c r="T39" s="44">
        <f>+E39*'71'!B$27</f>
        <v>697765.68257421372</v>
      </c>
      <c r="U39" s="44">
        <f>+F39*'71'!C$27</f>
        <v>685895.62602214899</v>
      </c>
      <c r="V39" s="44">
        <f>+G39*'71'!D$27</f>
        <v>763303.89470975148</v>
      </c>
      <c r="W39" s="44">
        <f>+H39*'71'!E$27</f>
        <v>792529.5179554451</v>
      </c>
      <c r="X39" s="44">
        <f>+I39*'71'!F$27</f>
        <v>780675.02873865073</v>
      </c>
      <c r="Y39" s="44">
        <f>+J39*'71'!G$27</f>
        <v>828537.74371198437</v>
      </c>
      <c r="Z39" s="40">
        <f>+K39*'71'!H$27</f>
        <v>841114.25805414375</v>
      </c>
    </row>
    <row r="40" spans="1:26" x14ac:dyDescent="0.25">
      <c r="A40" s="30"/>
      <c r="B40" s="153"/>
      <c r="C40" s="64"/>
      <c r="D40" s="7" t="s">
        <v>41</v>
      </c>
      <c r="E40" s="44">
        <v>13701.916314990352</v>
      </c>
      <c r="F40" s="44">
        <v>13197.81144650736</v>
      </c>
      <c r="G40" s="44">
        <v>14187.566541021421</v>
      </c>
      <c r="H40" s="44">
        <v>13883.524855470441</v>
      </c>
      <c r="I40" s="44">
        <v>11059.502180867676</v>
      </c>
      <c r="J40" s="44">
        <v>14715.978522544539</v>
      </c>
      <c r="K40" s="40">
        <v>13046.198647714231</v>
      </c>
      <c r="P40" s="30"/>
      <c r="Q40" s="153"/>
      <c r="R40" s="64"/>
      <c r="S40" s="7" t="s">
        <v>41</v>
      </c>
      <c r="T40" s="44">
        <f>+E40*'71'!B$27</f>
        <v>21840.854606094621</v>
      </c>
      <c r="U40" s="44">
        <f>+F40*'71'!C$27</f>
        <v>18397.749156431262</v>
      </c>
      <c r="V40" s="44">
        <f>+G40*'71'!D$27</f>
        <v>18557.337035656019</v>
      </c>
      <c r="W40" s="44">
        <f>+H40*'71'!E$27</f>
        <v>17368.28959419352</v>
      </c>
      <c r="X40" s="44">
        <f>+I40*'71'!F$27</f>
        <v>12596.772984008283</v>
      </c>
      <c r="Y40" s="44">
        <f>+J40*'71'!G$27</f>
        <v>15981.552675483372</v>
      </c>
      <c r="Z40" s="40">
        <f>+K40*'71'!H$27</f>
        <v>13046.198647714231</v>
      </c>
    </row>
    <row r="41" spans="1:26" x14ac:dyDescent="0.25">
      <c r="A41" s="30"/>
      <c r="B41" s="153"/>
      <c r="C41" s="64" t="s">
        <v>89</v>
      </c>
      <c r="D41" s="7" t="s">
        <v>6</v>
      </c>
      <c r="E41" s="44">
        <v>258126.88928424797</v>
      </c>
      <c r="F41" s="44" t="s">
        <v>13</v>
      </c>
      <c r="G41" s="44" t="s">
        <v>13</v>
      </c>
      <c r="H41" s="44">
        <v>479903.11111977539</v>
      </c>
      <c r="I41" s="44">
        <v>442443.69473102433</v>
      </c>
      <c r="J41" s="44">
        <v>516347.39903150115</v>
      </c>
      <c r="K41" s="40">
        <v>655775.2726092065</v>
      </c>
      <c r="P41" s="30"/>
      <c r="Q41" s="153"/>
      <c r="R41" s="64" t="s">
        <v>89</v>
      </c>
      <c r="S41" s="7" t="s">
        <v>6</v>
      </c>
      <c r="T41" s="44">
        <f>+E41*'71'!B$27</f>
        <v>411454.2615190912</v>
      </c>
      <c r="U41" s="44" t="s">
        <v>13</v>
      </c>
      <c r="V41" s="44" t="s">
        <v>13</v>
      </c>
      <c r="W41" s="44">
        <f>+H41*'71'!E$27</f>
        <v>600358.79201083898</v>
      </c>
      <c r="X41" s="44">
        <f>+I41*'71'!F$27</f>
        <v>503943.36829863669</v>
      </c>
      <c r="Y41" s="44">
        <f>+J41*'71'!G$27</f>
        <v>560753.27534821024</v>
      </c>
      <c r="Z41" s="40">
        <f>+K41*'71'!H$27</f>
        <v>655775.2726092065</v>
      </c>
    </row>
    <row r="42" spans="1:26" x14ac:dyDescent="0.25">
      <c r="A42" s="30"/>
      <c r="B42" s="153"/>
      <c r="C42" s="64"/>
      <c r="D42" s="7" t="s">
        <v>41</v>
      </c>
      <c r="E42" s="44">
        <v>57858.761812389246</v>
      </c>
      <c r="F42" s="44" t="s">
        <v>13</v>
      </c>
      <c r="G42" s="44" t="s">
        <v>13</v>
      </c>
      <c r="H42" s="44">
        <v>113406.28770218008</v>
      </c>
      <c r="I42" s="44">
        <v>72061.782396964903</v>
      </c>
      <c r="J42" s="44">
        <v>65623.676539970998</v>
      </c>
      <c r="K42" s="40">
        <v>39671.103239467971</v>
      </c>
      <c r="P42" s="30"/>
      <c r="Q42" s="153"/>
      <c r="R42" s="64"/>
      <c r="S42" s="7" t="s">
        <v>41</v>
      </c>
      <c r="T42" s="44">
        <f>+E42*'71'!B$27</f>
        <v>92226.866328948454</v>
      </c>
      <c r="U42" s="44" t="s">
        <v>13</v>
      </c>
      <c r="V42" s="44" t="s">
        <v>13</v>
      </c>
      <c r="W42" s="44">
        <f>+H42*'71'!E$27</f>
        <v>141871.26591542727</v>
      </c>
      <c r="X42" s="44">
        <f>+I42*'71'!F$27</f>
        <v>82078.370150143019</v>
      </c>
      <c r="Y42" s="44">
        <f>+J42*'71'!G$27</f>
        <v>71267.312722408504</v>
      </c>
      <c r="Z42" s="40">
        <f>+K42*'71'!H$27</f>
        <v>39671.103239467971</v>
      </c>
    </row>
    <row r="43" spans="1:26" x14ac:dyDescent="0.25">
      <c r="A43" s="30"/>
      <c r="B43" s="153"/>
      <c r="C43" s="73" t="s">
        <v>20</v>
      </c>
      <c r="D43" s="7" t="s">
        <v>6</v>
      </c>
      <c r="E43" s="44">
        <f>+'79'!E52</f>
        <v>210638.25987961679</v>
      </c>
      <c r="F43" s="44">
        <f>+'79'!F52</f>
        <v>253230.38226508992</v>
      </c>
      <c r="G43" s="44">
        <f>+'79'!G52</f>
        <v>286678.88029404049</v>
      </c>
      <c r="H43" s="44">
        <f>+'79'!H52</f>
        <v>344020.69906407315</v>
      </c>
      <c r="I43" s="44">
        <f>+'79'!I52</f>
        <v>383852.53582535323</v>
      </c>
      <c r="J43" s="44">
        <f>+'79'!J52</f>
        <v>441691.45093462802</v>
      </c>
      <c r="K43" s="40">
        <f>+'79'!K52</f>
        <v>551453.9266158361</v>
      </c>
      <c r="P43" s="30"/>
      <c r="Q43" s="153"/>
      <c r="R43" s="73" t="s">
        <v>20</v>
      </c>
      <c r="S43" s="7" t="s">
        <v>6</v>
      </c>
      <c r="T43" s="44">
        <f>+E43*'71'!B$27</f>
        <v>335757.38624810911</v>
      </c>
      <c r="U43" s="44">
        <f>+F43*'71'!C$27</f>
        <v>353003.15287753538</v>
      </c>
      <c r="V43" s="44">
        <f>+G43*'71'!D$27</f>
        <v>374975.97542460496</v>
      </c>
      <c r="W43" s="44">
        <f>+H43*'71'!E$27</f>
        <v>430369.89452915546</v>
      </c>
      <c r="X43" s="44">
        <f>+I43*'71'!F$27</f>
        <v>437208.03830507735</v>
      </c>
      <c r="Y43" s="44">
        <f>+J43*'71'!G$27</f>
        <v>479676.91571500606</v>
      </c>
      <c r="Z43" s="40">
        <f>+K43*'71'!H$27</f>
        <v>551453.9266158361</v>
      </c>
    </row>
    <row r="44" spans="1:26" x14ac:dyDescent="0.25">
      <c r="A44" s="95"/>
      <c r="C44" s="62"/>
      <c r="D44" s="7" t="s">
        <v>7</v>
      </c>
      <c r="E44" s="44">
        <f>+'79'!E53</f>
        <v>4741.5706523475928</v>
      </c>
      <c r="F44" s="44">
        <f>+'79'!F53</f>
        <v>4773.7376930147129</v>
      </c>
      <c r="G44" s="44">
        <f>+'79'!G53</f>
        <v>5954.5437213457963</v>
      </c>
      <c r="H44" s="44">
        <f>+'79'!H53</f>
        <v>6142.822049636422</v>
      </c>
      <c r="I44" s="44">
        <f>+'79'!I53</f>
        <v>5125.0335603042422</v>
      </c>
      <c r="J44" s="44">
        <f>+'79'!J53</f>
        <v>6668.781655775877</v>
      </c>
      <c r="K44" s="40">
        <f>+'79'!K53</f>
        <v>6458.4237777526678</v>
      </c>
      <c r="P44" s="95"/>
      <c r="R44" s="62"/>
      <c r="S44" s="7" t="s">
        <v>7</v>
      </c>
      <c r="T44" s="44">
        <f>+E44*'71'!B$27</f>
        <v>7558.0636198420625</v>
      </c>
      <c r="U44" s="44">
        <f>+F44*'71'!C$27</f>
        <v>6654.5903440625107</v>
      </c>
      <c r="V44" s="44">
        <f>+G44*'71'!D$27</f>
        <v>7788.5431875203021</v>
      </c>
      <c r="W44" s="44">
        <f>+H44*'71'!E$27</f>
        <v>7684.6703840951632</v>
      </c>
      <c r="X44" s="44">
        <f>+I44*'71'!F$27</f>
        <v>5837.4132251865321</v>
      </c>
      <c r="Y44" s="44">
        <f>+J44*'71'!G$27</f>
        <v>7242.2968781726031</v>
      </c>
      <c r="Z44" s="40">
        <f>+K44*'71'!H$27</f>
        <v>6458.4237777526678</v>
      </c>
    </row>
    <row r="45" spans="1:26" x14ac:dyDescent="0.25">
      <c r="A45" s="78"/>
      <c r="E45" s="44"/>
      <c r="F45" s="44"/>
      <c r="G45" s="44"/>
      <c r="H45" s="44"/>
      <c r="I45" s="44"/>
      <c r="J45" s="44"/>
      <c r="K45" s="40"/>
      <c r="P45" s="78"/>
      <c r="T45" s="44"/>
      <c r="U45" s="44"/>
      <c r="V45" s="44"/>
      <c r="W45" s="44"/>
      <c r="X45" s="44"/>
      <c r="Y45" s="44"/>
      <c r="Z45" s="40"/>
    </row>
    <row r="46" spans="1:26" x14ac:dyDescent="0.25">
      <c r="A46" s="78"/>
      <c r="B46" s="155" t="s">
        <v>20</v>
      </c>
      <c r="C46" s="64" t="s">
        <v>82</v>
      </c>
      <c r="D46" s="7" t="s">
        <v>6</v>
      </c>
      <c r="E46" s="44">
        <v>107662.19111183871</v>
      </c>
      <c r="F46" s="44">
        <v>154128.37225386113</v>
      </c>
      <c r="G46" s="44">
        <v>153296.15870437337</v>
      </c>
      <c r="H46" s="44">
        <v>192276.65939432467</v>
      </c>
      <c r="I46" s="44">
        <v>225846.01948838989</v>
      </c>
      <c r="J46" s="44">
        <v>236941.03370970651</v>
      </c>
      <c r="K46" s="40">
        <v>271800.03898207837</v>
      </c>
      <c r="P46" s="78"/>
      <c r="Q46" s="155" t="s">
        <v>20</v>
      </c>
      <c r="R46" s="64" t="s">
        <v>82</v>
      </c>
      <c r="S46" s="7" t="s">
        <v>6</v>
      </c>
      <c r="T46" s="44">
        <f>+E46*'71'!B$27</f>
        <v>171613.53263227089</v>
      </c>
      <c r="U46" s="44">
        <f>+F46*'71'!C$27</f>
        <v>214854.95092188244</v>
      </c>
      <c r="V46" s="44">
        <f>+G46*'71'!D$27</f>
        <v>200511.37558532038</v>
      </c>
      <c r="W46" s="44">
        <f>+H46*'71'!E$27</f>
        <v>240538.10090230015</v>
      </c>
      <c r="X46" s="44">
        <f>+I46*'71'!F$27</f>
        <v>257238.6161972761</v>
      </c>
      <c r="Y46" s="44">
        <f>+J46*'71'!G$27</f>
        <v>257317.96260874128</v>
      </c>
      <c r="Z46" s="40">
        <f>+K46*'71'!H$27</f>
        <v>271800.03898207837</v>
      </c>
    </row>
    <row r="47" spans="1:26" x14ac:dyDescent="0.25">
      <c r="A47" s="78"/>
      <c r="B47" s="153"/>
      <c r="C47" s="64"/>
      <c r="D47" s="7" t="s">
        <v>41</v>
      </c>
      <c r="E47" s="44">
        <v>4568.5888642112923</v>
      </c>
      <c r="F47" s="44">
        <v>3961.2465208491076</v>
      </c>
      <c r="G47" s="44">
        <v>9672.907602356654</v>
      </c>
      <c r="H47" s="44">
        <v>8087.073430811256</v>
      </c>
      <c r="I47" s="44">
        <v>10918.931984655248</v>
      </c>
      <c r="J47" s="44">
        <v>8116.2766529594819</v>
      </c>
      <c r="K47" s="40">
        <v>17011.921234214467</v>
      </c>
      <c r="P47" s="78"/>
      <c r="Q47" s="153"/>
      <c r="R47" s="64"/>
      <c r="S47" s="7" t="s">
        <v>41</v>
      </c>
      <c r="T47" s="44">
        <f>+E47*'71'!B$27</f>
        <v>7282.3306495527995</v>
      </c>
      <c r="U47" s="44">
        <f>+F47*'71'!C$27</f>
        <v>5521.9776500636563</v>
      </c>
      <c r="V47" s="44">
        <f>+G47*'71'!D$27</f>
        <v>12652.163143882504</v>
      </c>
      <c r="W47" s="44">
        <f>+H47*'71'!E$27</f>
        <v>10116.92886194488</v>
      </c>
      <c r="X47" s="44">
        <f>+I47*'71'!F$27</f>
        <v>12436.663530522328</v>
      </c>
      <c r="Y47" s="44">
        <f>+J47*'71'!G$27</f>
        <v>8814.2764451139974</v>
      </c>
      <c r="Z47" s="40">
        <f>+K47*'71'!H$27</f>
        <v>17011.921234214467</v>
      </c>
    </row>
    <row r="48" spans="1:26" x14ac:dyDescent="0.25">
      <c r="A48" s="78"/>
      <c r="B48" s="153"/>
      <c r="C48" s="64" t="s">
        <v>83</v>
      </c>
      <c r="D48" s="7" t="s">
        <v>6</v>
      </c>
      <c r="E48" s="44">
        <v>129959.3546336305</v>
      </c>
      <c r="F48" s="44">
        <v>154483.69391629248</v>
      </c>
      <c r="G48" s="44">
        <v>168899.10963828291</v>
      </c>
      <c r="H48" s="44">
        <v>207104.91609590064</v>
      </c>
      <c r="I48" s="44">
        <v>233869.50968555253</v>
      </c>
      <c r="J48" s="44">
        <v>262051.15189694223</v>
      </c>
      <c r="K48" s="40">
        <v>272923.77009646303</v>
      </c>
      <c r="P48" s="78"/>
      <c r="Q48" s="153"/>
      <c r="R48" s="64" t="s">
        <v>83</v>
      </c>
      <c r="S48" s="7" t="s">
        <v>6</v>
      </c>
      <c r="T48" s="44">
        <f>+E48*'71'!B$27</f>
        <v>207155.21128600699</v>
      </c>
      <c r="U48" s="44">
        <f>+F48*'71'!C$27</f>
        <v>215350.26931931174</v>
      </c>
      <c r="V48" s="44">
        <f>+G48*'71'!D$27</f>
        <v>220920.03540687406</v>
      </c>
      <c r="W48" s="44">
        <f>+H48*'71'!E$27</f>
        <v>259088.25003597167</v>
      </c>
      <c r="X48" s="44">
        <f>+I48*'71'!F$27</f>
        <v>266377.37153184431</v>
      </c>
      <c r="Y48" s="44">
        <f>+J48*'71'!G$27</f>
        <v>284587.5509600793</v>
      </c>
      <c r="Z48" s="40">
        <f>+K48*'71'!H$27</f>
        <v>272923.77009646303</v>
      </c>
    </row>
    <row r="49" spans="1:26" x14ac:dyDescent="0.25">
      <c r="A49" s="78"/>
      <c r="B49" s="153"/>
      <c r="C49" s="64"/>
      <c r="D49" s="7" t="s">
        <v>41</v>
      </c>
      <c r="E49" s="44">
        <v>2038.7934613227496</v>
      </c>
      <c r="F49" s="44">
        <v>1645.5212781905038</v>
      </c>
      <c r="G49" s="44">
        <v>3167.181949810391</v>
      </c>
      <c r="H49" s="44">
        <v>2817.0651781961978</v>
      </c>
      <c r="I49" s="44">
        <v>2958.4275830768947</v>
      </c>
      <c r="J49" s="44">
        <v>2794.1356848391147</v>
      </c>
      <c r="K49" s="40">
        <v>3547.0971747406693</v>
      </c>
      <c r="P49" s="78"/>
      <c r="Q49" s="153"/>
      <c r="R49" s="64"/>
      <c r="S49" s="7" t="s">
        <v>41</v>
      </c>
      <c r="T49" s="44">
        <f>+E49*'71'!B$27</f>
        <v>3249.8367773484624</v>
      </c>
      <c r="U49" s="44">
        <f>+F49*'71'!C$27</f>
        <v>2293.8566617975625</v>
      </c>
      <c r="V49" s="44">
        <f>+G49*'71'!D$27</f>
        <v>4142.673990351992</v>
      </c>
      <c r="W49" s="44">
        <f>+H49*'71'!E$27</f>
        <v>3524.1485379234432</v>
      </c>
      <c r="X49" s="44">
        <f>+I49*'71'!F$27</f>
        <v>3369.6490171245832</v>
      </c>
      <c r="Y49" s="44">
        <f>+J49*'71'!G$27</f>
        <v>3034.4313537352787</v>
      </c>
      <c r="Z49" s="40">
        <f>+K49*'71'!H$27</f>
        <v>3547.0971747406693</v>
      </c>
    </row>
    <row r="50" spans="1:26" x14ac:dyDescent="0.25">
      <c r="A50" s="78"/>
      <c r="B50" s="153"/>
      <c r="C50" s="64" t="s">
        <v>84</v>
      </c>
      <c r="D50" s="7" t="s">
        <v>6</v>
      </c>
      <c r="E50" s="44">
        <v>146697.84753663294</v>
      </c>
      <c r="F50" s="44">
        <v>171253.54092412812</v>
      </c>
      <c r="G50" s="44">
        <v>184558.41092634885</v>
      </c>
      <c r="H50" s="44">
        <v>232680.02254695309</v>
      </c>
      <c r="I50" s="44">
        <v>263618.95260651334</v>
      </c>
      <c r="J50" s="44">
        <v>289800.8493800328</v>
      </c>
      <c r="K50" s="40">
        <v>319379.02176443813</v>
      </c>
      <c r="P50" s="78"/>
      <c r="Q50" s="153"/>
      <c r="R50" s="64" t="s">
        <v>84</v>
      </c>
      <c r="S50" s="7" t="s">
        <v>6</v>
      </c>
      <c r="T50" s="44">
        <f>+E50*'71'!B$27</f>
        <v>233836.36897339288</v>
      </c>
      <c r="U50" s="44">
        <f>+F50*'71'!C$27</f>
        <v>238727.43604823461</v>
      </c>
      <c r="V50" s="44">
        <f>+G50*'71'!D$27</f>
        <v>241402.40149166429</v>
      </c>
      <c r="W50" s="44">
        <f>+H50*'71'!E$27</f>
        <v>291082.70820623828</v>
      </c>
      <c r="X50" s="44">
        <f>+I50*'71'!F$27</f>
        <v>300261.98701881868</v>
      </c>
      <c r="Y50" s="44">
        <f>+J50*'71'!G$27</f>
        <v>314723.72242671566</v>
      </c>
      <c r="Z50" s="40">
        <f>+K50*'71'!H$27</f>
        <v>319379.02176443813</v>
      </c>
    </row>
    <row r="51" spans="1:26" x14ac:dyDescent="0.25">
      <c r="A51" s="78"/>
      <c r="B51" s="153"/>
      <c r="C51" s="64"/>
      <c r="D51" s="7" t="s">
        <v>41</v>
      </c>
      <c r="E51" s="44">
        <v>2503.2007463381815</v>
      </c>
      <c r="F51" s="44">
        <v>1870.6210338815968</v>
      </c>
      <c r="G51" s="44">
        <v>2210.4214971211427</v>
      </c>
      <c r="H51" s="44">
        <v>3516.7704172113445</v>
      </c>
      <c r="I51" s="44">
        <v>2227.8671709447221</v>
      </c>
      <c r="J51" s="44">
        <v>3005.2219515607067</v>
      </c>
      <c r="K51" s="40">
        <v>6590.7164893311237</v>
      </c>
      <c r="P51" s="78"/>
      <c r="Q51" s="153"/>
      <c r="R51" s="64"/>
      <c r="S51" s="7" t="s">
        <v>41</v>
      </c>
      <c r="T51" s="44">
        <f>+E51*'71'!B$27</f>
        <v>3990.101989663061</v>
      </c>
      <c r="U51" s="44">
        <f>+F51*'71'!C$27</f>
        <v>2607.645721230946</v>
      </c>
      <c r="V51" s="44">
        <f>+G51*'71'!D$27</f>
        <v>2891.2313182344546</v>
      </c>
      <c r="W51" s="44">
        <f>+H51*'71'!E$27</f>
        <v>4399.4797919313914</v>
      </c>
      <c r="X51" s="44">
        <f>+I51*'71'!F$27</f>
        <v>2537.5407077060386</v>
      </c>
      <c r="Y51" s="44">
        <f>+J51*'71'!G$27</f>
        <v>3263.6710393949274</v>
      </c>
      <c r="Z51" s="40">
        <f>+K51*'71'!H$27</f>
        <v>6590.7164893311237</v>
      </c>
    </row>
    <row r="52" spans="1:26" x14ac:dyDescent="0.25">
      <c r="A52" s="78"/>
      <c r="B52" s="153"/>
      <c r="C52" s="64" t="s">
        <v>85</v>
      </c>
      <c r="D52" s="7" t="s">
        <v>6</v>
      </c>
      <c r="E52" s="44">
        <v>170569.30112113722</v>
      </c>
      <c r="F52" s="44">
        <v>192901.33691524269</v>
      </c>
      <c r="G52" s="44">
        <v>220986.15166140822</v>
      </c>
      <c r="H52" s="44">
        <v>256677.34927432943</v>
      </c>
      <c r="I52" s="44">
        <v>294374.09873615066</v>
      </c>
      <c r="J52" s="44">
        <v>322219.85581279139</v>
      </c>
      <c r="K52" s="40">
        <v>341831.62438893912</v>
      </c>
      <c r="P52" s="78"/>
      <c r="Q52" s="153"/>
      <c r="R52" s="64" t="s">
        <v>85</v>
      </c>
      <c r="S52" s="7" t="s">
        <v>6</v>
      </c>
      <c r="T52" s="44">
        <f>+E52*'71'!B$27</f>
        <v>271887.4659870927</v>
      </c>
      <c r="U52" s="44">
        <f>+F52*'71'!C$27</f>
        <v>268904.46365984832</v>
      </c>
      <c r="V52" s="44">
        <f>+G52*'71'!D$27</f>
        <v>289049.88637312199</v>
      </c>
      <c r="W52" s="44">
        <f>+H52*'71'!E$27</f>
        <v>321103.36394218612</v>
      </c>
      <c r="X52" s="44">
        <f>+I52*'71'!F$27</f>
        <v>335292.09846047562</v>
      </c>
      <c r="Y52" s="44">
        <f>+J52*'71'!G$27</f>
        <v>349930.76341269148</v>
      </c>
      <c r="Z52" s="40">
        <f>+K52*'71'!H$27</f>
        <v>341831.62438893912</v>
      </c>
    </row>
    <row r="53" spans="1:26" x14ac:dyDescent="0.25">
      <c r="A53" s="78"/>
      <c r="B53" s="153"/>
      <c r="C53" s="64"/>
      <c r="D53" s="7" t="s">
        <v>41</v>
      </c>
      <c r="E53" s="44">
        <v>2299.9004790230551</v>
      </c>
      <c r="F53" s="44">
        <v>2473.990784428267</v>
      </c>
      <c r="G53" s="44">
        <v>4722.5847568176232</v>
      </c>
      <c r="H53" s="44">
        <v>3269.2613987236955</v>
      </c>
      <c r="I53" s="44">
        <v>3263.9475272450973</v>
      </c>
      <c r="J53" s="44">
        <v>4261.9008873711755</v>
      </c>
      <c r="K53" s="40">
        <v>4572.4473387187509</v>
      </c>
      <c r="P53" s="78"/>
      <c r="Q53" s="153"/>
      <c r="R53" s="64"/>
      <c r="S53" s="7" t="s">
        <v>41</v>
      </c>
      <c r="T53" s="44">
        <f>+E53*'71'!B$27</f>
        <v>3666.0413635627497</v>
      </c>
      <c r="U53" s="44">
        <f>+F53*'71'!C$27</f>
        <v>3448.7431534930047</v>
      </c>
      <c r="V53" s="44">
        <f>+G53*'71'!D$27</f>
        <v>6177.1408619174517</v>
      </c>
      <c r="W53" s="44">
        <f>+H53*'71'!E$27</f>
        <v>4089.8460098033429</v>
      </c>
      <c r="X53" s="44">
        <f>+I53*'71'!F$27</f>
        <v>3717.636233532166</v>
      </c>
      <c r="Y53" s="44">
        <f>+J53*'71'!G$27</f>
        <v>4628.424363685097</v>
      </c>
      <c r="Z53" s="40">
        <f>+K53*'71'!H$27</f>
        <v>4572.4473387187509</v>
      </c>
    </row>
    <row r="54" spans="1:26" x14ac:dyDescent="0.25">
      <c r="A54" s="78"/>
      <c r="B54" s="153"/>
      <c r="C54" s="64" t="s">
        <v>86</v>
      </c>
      <c r="D54" s="7" t="s">
        <v>6</v>
      </c>
      <c r="E54" s="44">
        <v>206615.58135724519</v>
      </c>
      <c r="F54" s="44">
        <v>245086.48363646606</v>
      </c>
      <c r="G54" s="44">
        <v>265888.50831886637</v>
      </c>
      <c r="H54" s="44">
        <v>320672.24359121727</v>
      </c>
      <c r="I54" s="44">
        <v>348304.66180387046</v>
      </c>
      <c r="J54" s="44">
        <v>377889.522021549</v>
      </c>
      <c r="K54" s="40">
        <v>410519.3052153496</v>
      </c>
      <c r="P54" s="78"/>
      <c r="Q54" s="153"/>
      <c r="R54" s="64" t="s">
        <v>86</v>
      </c>
      <c r="S54" s="7" t="s">
        <v>6</v>
      </c>
      <c r="T54" s="44">
        <f>+E54*'71'!B$27</f>
        <v>329345.23668344878</v>
      </c>
      <c r="U54" s="44">
        <f>+F54*'71'!C$27</f>
        <v>341650.55818923371</v>
      </c>
      <c r="V54" s="44">
        <f>+G54*'71'!D$27</f>
        <v>347782.1688810772</v>
      </c>
      <c r="W54" s="44">
        <f>+H54*'71'!E$27</f>
        <v>401160.97673261276</v>
      </c>
      <c r="X54" s="44">
        <f>+I54*'71'!F$27</f>
        <v>396719.00979460846</v>
      </c>
      <c r="Y54" s="44">
        <f>+J54*'71'!G$27</f>
        <v>410388.02091540222</v>
      </c>
      <c r="Z54" s="40">
        <f>+K54*'71'!H$27</f>
        <v>410519.3052153496</v>
      </c>
    </row>
    <row r="55" spans="1:26" x14ac:dyDescent="0.25">
      <c r="A55" s="78"/>
      <c r="B55" s="153"/>
      <c r="C55" s="64"/>
      <c r="D55" s="7" t="s">
        <v>41</v>
      </c>
      <c r="E55" s="44">
        <v>2321.0605117331106</v>
      </c>
      <c r="F55" s="44">
        <v>3250.5865588137408</v>
      </c>
      <c r="G55" s="44">
        <v>3142.3549041222223</v>
      </c>
      <c r="H55" s="44">
        <v>4770.2811779529247</v>
      </c>
      <c r="I55" s="44">
        <v>2261.276629871762</v>
      </c>
      <c r="J55" s="44">
        <v>2768.5808855743949</v>
      </c>
      <c r="K55" s="40">
        <v>4292.0008384431039</v>
      </c>
      <c r="P55" s="78"/>
      <c r="Q55" s="153"/>
      <c r="R55" s="64"/>
      <c r="S55" s="7" t="s">
        <v>41</v>
      </c>
      <c r="T55" s="44">
        <f>+E55*'71'!B$27</f>
        <v>3699.7704557025781</v>
      </c>
      <c r="U55" s="44">
        <f>+F55*'71'!C$27</f>
        <v>4531.3176629863547</v>
      </c>
      <c r="V55" s="44">
        <f>+G55*'71'!D$27</f>
        <v>4110.2002145918668</v>
      </c>
      <c r="W55" s="44">
        <f>+H55*'71'!E$27</f>
        <v>5967.6217536191079</v>
      </c>
      <c r="X55" s="44">
        <f>+I55*'71'!F$27</f>
        <v>2575.594081423937</v>
      </c>
      <c r="Y55" s="44">
        <f>+J55*'71'!G$27</f>
        <v>3006.678841733793</v>
      </c>
      <c r="Z55" s="40">
        <f>+K55*'71'!H$27</f>
        <v>4292.0008384431039</v>
      </c>
    </row>
    <row r="56" spans="1:26" x14ac:dyDescent="0.25">
      <c r="A56" s="78"/>
      <c r="B56" s="153"/>
      <c r="C56" s="64" t="s">
        <v>87</v>
      </c>
      <c r="D56" s="7" t="s">
        <v>6</v>
      </c>
      <c r="E56" s="44">
        <v>274291.98851716548</v>
      </c>
      <c r="F56" s="44">
        <v>333459.33041474374</v>
      </c>
      <c r="G56" s="44">
        <v>347205.62761130737</v>
      </c>
      <c r="H56" s="44">
        <v>416170.28362278652</v>
      </c>
      <c r="I56" s="44">
        <v>420838.85457820474</v>
      </c>
      <c r="J56" s="44">
        <v>464386.30305506277</v>
      </c>
      <c r="K56" s="40">
        <v>534750.44169335347</v>
      </c>
      <c r="P56" s="78"/>
      <c r="Q56" s="153"/>
      <c r="R56" s="64" t="s">
        <v>87</v>
      </c>
      <c r="S56" s="7" t="s">
        <v>6</v>
      </c>
      <c r="T56" s="44">
        <f>+E56*'71'!B$27</f>
        <v>437221.42969636171</v>
      </c>
      <c r="U56" s="44">
        <f>+F56*'71'!C$27</f>
        <v>464842.30659815285</v>
      </c>
      <c r="V56" s="44">
        <f>+G56*'71'!D$27</f>
        <v>454144.96091559005</v>
      </c>
      <c r="W56" s="44">
        <f>+H56*'71'!E$27</f>
        <v>520629.02481210587</v>
      </c>
      <c r="X56" s="44">
        <f>+I56*'71'!F$27</f>
        <v>479335.4553645752</v>
      </c>
      <c r="Y56" s="44">
        <f>+J56*'71'!G$27</f>
        <v>504323.52511779818</v>
      </c>
      <c r="Z56" s="40">
        <f>+K56*'71'!H$27</f>
        <v>534750.44169335347</v>
      </c>
    </row>
    <row r="57" spans="1:26" x14ac:dyDescent="0.25">
      <c r="A57" s="78"/>
      <c r="B57" s="153"/>
      <c r="C57" s="64"/>
      <c r="D57" s="7" t="s">
        <v>41</v>
      </c>
      <c r="E57" s="44">
        <v>8604.4346059675299</v>
      </c>
      <c r="F57" s="44">
        <v>10813.404954386146</v>
      </c>
      <c r="G57" s="44">
        <v>12524.549243699872</v>
      </c>
      <c r="H57" s="44">
        <v>12739.243677629564</v>
      </c>
      <c r="I57" s="44">
        <v>6679.3028079431942</v>
      </c>
      <c r="J57" s="44">
        <v>9635.9526933872567</v>
      </c>
      <c r="K57" s="40">
        <v>18627.01290378335</v>
      </c>
      <c r="P57" s="78"/>
      <c r="Q57" s="153"/>
      <c r="R57" s="64"/>
      <c r="S57" s="7" t="s">
        <v>41</v>
      </c>
      <c r="T57" s="44">
        <f>+E57*'71'!B$27</f>
        <v>13715.468761912241</v>
      </c>
      <c r="U57" s="44">
        <f>+F57*'71'!C$27</f>
        <v>15073.886506414288</v>
      </c>
      <c r="V57" s="44">
        <f>+G57*'71'!D$27</f>
        <v>16382.110410759433</v>
      </c>
      <c r="W57" s="44">
        <f>+H57*'71'!E$27</f>
        <v>15936.793840714583</v>
      </c>
      <c r="X57" s="44">
        <f>+I57*'71'!F$27</f>
        <v>7607.7258982472986</v>
      </c>
      <c r="Y57" s="44">
        <f>+J57*'71'!G$27</f>
        <v>10464.644625018562</v>
      </c>
      <c r="Z57" s="40">
        <f>+K57*'71'!H$27</f>
        <v>18627.01290378335</v>
      </c>
    </row>
    <row r="58" spans="1:26" x14ac:dyDescent="0.25">
      <c r="A58" s="78"/>
      <c r="B58" s="153"/>
      <c r="C58" s="64" t="s">
        <v>88</v>
      </c>
      <c r="D58" s="7" t="s">
        <v>6</v>
      </c>
      <c r="E58" s="44">
        <v>583808.97052666754</v>
      </c>
      <c r="F58" s="44">
        <v>693543.10542967333</v>
      </c>
      <c r="G58" s="44">
        <v>760154.74763380259</v>
      </c>
      <c r="H58" s="44">
        <v>822722.93224394228</v>
      </c>
      <c r="I58" s="44">
        <v>884866.40697159327</v>
      </c>
      <c r="J58" s="44">
        <v>946117.80399375095</v>
      </c>
      <c r="K58" s="40">
        <v>1021556.266225806</v>
      </c>
      <c r="P58" s="78"/>
      <c r="Q58" s="153"/>
      <c r="R58" s="64" t="s">
        <v>88</v>
      </c>
      <c r="S58" s="7" t="s">
        <v>6</v>
      </c>
      <c r="T58" s="44">
        <f>+E58*'71'!B$27</f>
        <v>930591.49901950802</v>
      </c>
      <c r="U58" s="44">
        <f>+F58*'71'!C$27</f>
        <v>966799.08896896476</v>
      </c>
      <c r="V58" s="44">
        <f>+G58*'71'!D$27</f>
        <v>994282.40990501386</v>
      </c>
      <c r="W58" s="44">
        <f>+H58*'71'!E$27</f>
        <v>1029226.3882371717</v>
      </c>
      <c r="X58" s="44">
        <f>+I58*'71'!F$27</f>
        <v>1007862.8375406448</v>
      </c>
      <c r="Y58" s="44">
        <f>+J58*'71'!G$27</f>
        <v>1027483.9351372136</v>
      </c>
      <c r="Z58" s="40">
        <f>+K58*'71'!H$27</f>
        <v>1021556.266225806</v>
      </c>
    </row>
    <row r="59" spans="1:26" x14ac:dyDescent="0.25">
      <c r="A59" s="78"/>
      <c r="B59" s="153"/>
      <c r="C59" s="64"/>
      <c r="D59" s="7" t="s">
        <v>41</v>
      </c>
      <c r="E59" s="44">
        <v>16379.424357698505</v>
      </c>
      <c r="F59" s="44">
        <v>22380.2347010835</v>
      </c>
      <c r="G59" s="44">
        <v>22783.218530790986</v>
      </c>
      <c r="H59" s="44">
        <v>19023.154364665956</v>
      </c>
      <c r="I59" s="44">
        <v>18241.648526794335</v>
      </c>
      <c r="J59" s="44">
        <v>20352.819141162479</v>
      </c>
      <c r="K59" s="40">
        <v>17952.473117578389</v>
      </c>
      <c r="P59" s="78"/>
      <c r="Q59" s="153"/>
      <c r="R59" s="64"/>
      <c r="S59" s="7" t="s">
        <v>41</v>
      </c>
      <c r="T59" s="44">
        <f>+E59*'71'!B$27</f>
        <v>26108.802426171413</v>
      </c>
      <c r="U59" s="44">
        <f>+F59*'71'!C$27</f>
        <v>31198.047173310402</v>
      </c>
      <c r="V59" s="44">
        <f>+G59*'71'!D$27</f>
        <v>29800.44983827461</v>
      </c>
      <c r="W59" s="44">
        <f>+H59*'71'!E$27</f>
        <v>23797.966110197107</v>
      </c>
      <c r="X59" s="44">
        <f>+I59*'71'!F$27</f>
        <v>20777.237672018749</v>
      </c>
      <c r="Y59" s="44">
        <f>+J59*'71'!G$27</f>
        <v>22103.161587302453</v>
      </c>
      <c r="Z59" s="40">
        <f>+K59*'71'!H$27</f>
        <v>17952.473117578389</v>
      </c>
    </row>
    <row r="60" spans="1:26" x14ac:dyDescent="0.25">
      <c r="A60" s="78"/>
      <c r="B60" s="153"/>
      <c r="C60" s="64" t="s">
        <v>89</v>
      </c>
      <c r="D60" s="7" t="s">
        <v>6</v>
      </c>
      <c r="E60" s="44">
        <v>304355.54401379079</v>
      </c>
      <c r="F60" s="44" t="s">
        <v>13</v>
      </c>
      <c r="G60" s="44" t="s">
        <v>13</v>
      </c>
      <c r="H60" s="44">
        <v>530194.67379645596</v>
      </c>
      <c r="I60" s="44">
        <v>489788.96848347009</v>
      </c>
      <c r="J60" s="44">
        <v>576411.55706255022</v>
      </c>
      <c r="K60" s="40">
        <v>777071.56170378043</v>
      </c>
      <c r="P60" s="78"/>
      <c r="Q60" s="153"/>
      <c r="R60" s="64" t="s">
        <v>89</v>
      </c>
      <c r="S60" s="7" t="s">
        <v>6</v>
      </c>
      <c r="T60" s="44">
        <f>+E60*'71'!B$27</f>
        <v>485142.73715798248</v>
      </c>
      <c r="U60" s="44" t="s">
        <v>13</v>
      </c>
      <c r="V60" s="44" t="s">
        <v>13</v>
      </c>
      <c r="W60" s="44">
        <f>+H60*'71'!E$27</f>
        <v>663273.53691936634</v>
      </c>
      <c r="X60" s="44">
        <f>+I60*'71'!F$27</f>
        <v>557869.63510267239</v>
      </c>
      <c r="Y60" s="44">
        <f>+J60*'71'!G$27</f>
        <v>625982.95096992957</v>
      </c>
      <c r="Z60" s="40">
        <f>+K60*'71'!H$27</f>
        <v>777071.56170378043</v>
      </c>
    </row>
    <row r="61" spans="1:26" x14ac:dyDescent="0.25">
      <c r="A61" s="30"/>
      <c r="B61" s="153"/>
      <c r="C61" s="64"/>
      <c r="D61" s="7" t="s">
        <v>41</v>
      </c>
      <c r="E61" s="44">
        <v>63845.678848369367</v>
      </c>
      <c r="F61" s="44" t="s">
        <v>13</v>
      </c>
      <c r="G61" s="44" t="s">
        <v>13</v>
      </c>
      <c r="H61" s="44">
        <v>74899.329927837345</v>
      </c>
      <c r="I61" s="44">
        <v>50657.75064158452</v>
      </c>
      <c r="J61" s="44">
        <v>54771.655323333667</v>
      </c>
      <c r="K61" s="40">
        <v>38051.451912438941</v>
      </c>
      <c r="P61" s="30"/>
      <c r="Q61" s="153"/>
      <c r="R61" s="64"/>
      <c r="S61" s="7" t="s">
        <v>41</v>
      </c>
      <c r="T61" s="44">
        <f>+E61*'71'!B$27</f>
        <v>101770.01208430076</v>
      </c>
      <c r="U61" s="44" t="s">
        <v>13</v>
      </c>
      <c r="V61" s="44" t="s">
        <v>13</v>
      </c>
      <c r="W61" s="44">
        <f>+H61*'71'!E$27</f>
        <v>93699.061739724508</v>
      </c>
      <c r="X61" s="44">
        <f>+I61*'71'!F$27</f>
        <v>57699.177980764769</v>
      </c>
      <c r="Y61" s="44">
        <f>+J61*'71'!G$27</f>
        <v>59482.017681140365</v>
      </c>
      <c r="Z61" s="40">
        <f>+K61*'71'!H$27</f>
        <v>38051.451912438941</v>
      </c>
    </row>
    <row r="62" spans="1:26" x14ac:dyDescent="0.25">
      <c r="A62" s="30"/>
      <c r="B62" s="153"/>
      <c r="C62" s="73" t="s">
        <v>20</v>
      </c>
      <c r="D62" s="7" t="s">
        <v>6</v>
      </c>
      <c r="E62" s="44">
        <f>+'79'!E75</f>
        <v>253977.51777533643</v>
      </c>
      <c r="F62" s="44">
        <f>+'79'!F75</f>
        <v>313827.46619914391</v>
      </c>
      <c r="G62" s="44">
        <f>+'79'!G75</f>
        <v>343840.46550115669</v>
      </c>
      <c r="H62" s="44">
        <f>+'79'!H75</f>
        <v>416908.81413170299</v>
      </c>
      <c r="I62" s="44">
        <f>+'79'!I75</f>
        <v>461951.31358511525</v>
      </c>
      <c r="J62" s="44">
        <f>+'79'!J75</f>
        <v>516891.59509568696</v>
      </c>
      <c r="K62" s="40">
        <f>+'79'!K75</f>
        <v>632232.14753950073</v>
      </c>
      <c r="P62" s="30"/>
      <c r="Q62" s="153"/>
      <c r="R62" s="73" t="s">
        <v>20</v>
      </c>
      <c r="S62" s="7" t="s">
        <v>6</v>
      </c>
      <c r="T62" s="44">
        <f>+E62*'71'!B$27</f>
        <v>404840.16333388624</v>
      </c>
      <c r="U62" s="44">
        <f>+F62*'71'!C$27</f>
        <v>437475.48788160662</v>
      </c>
      <c r="V62" s="44">
        <f>+G62*'71'!D$27</f>
        <v>449743.32887551299</v>
      </c>
      <c r="W62" s="44">
        <f>+H62*'71'!E$27</f>
        <v>521552.92647876038</v>
      </c>
      <c r="X62" s="44">
        <f>+I62*'71'!F$27</f>
        <v>526162.54617344623</v>
      </c>
      <c r="Y62" s="44">
        <f>+J62*'71'!G$27</f>
        <v>561344.27227391605</v>
      </c>
      <c r="Z62" s="40">
        <f>+K62*'71'!H$27</f>
        <v>632232.14753950073</v>
      </c>
    </row>
    <row r="63" spans="1:26" x14ac:dyDescent="0.25">
      <c r="A63" s="30"/>
      <c r="B63" s="153"/>
      <c r="C63" s="73"/>
      <c r="D63" s="7" t="s">
        <v>7</v>
      </c>
      <c r="E63" s="44">
        <f>+'79'!E76</f>
        <v>4955.3713598969553</v>
      </c>
      <c r="F63" s="44">
        <f>+'79'!F76</f>
        <v>5984.0167055242455</v>
      </c>
      <c r="G63" s="44">
        <f>+'79'!G76</f>
        <v>7262.6893076027918</v>
      </c>
      <c r="H63" s="44">
        <f>+'79'!H76</f>
        <v>6853.8955882628252</v>
      </c>
      <c r="I63" s="44">
        <f>+'79'!I76</f>
        <v>6534.9926178613559</v>
      </c>
      <c r="J63" s="44">
        <f>+'79'!J76</f>
        <v>7824.3797830418716</v>
      </c>
      <c r="K63" s="40">
        <f>+'79'!K76</f>
        <v>7640.7705450522153</v>
      </c>
      <c r="P63" s="30"/>
      <c r="Q63" s="153"/>
      <c r="R63" s="73"/>
      <c r="S63" s="7" t="s">
        <v>7</v>
      </c>
      <c r="T63" s="44">
        <f>+E63*'71'!B$27</f>
        <v>7898.8619476757458</v>
      </c>
      <c r="U63" s="44">
        <f>+F63*'71'!C$27</f>
        <v>8341.7192875007986</v>
      </c>
      <c r="V63" s="44">
        <f>+G63*'71'!D$27</f>
        <v>9499.5976143444514</v>
      </c>
      <c r="W63" s="44">
        <f>+H63*'71'!E$27</f>
        <v>8574.2233809167938</v>
      </c>
      <c r="X63" s="44">
        <f>+I63*'71'!F$27</f>
        <v>7443.3565917440847</v>
      </c>
      <c r="Y63" s="44">
        <f>+J63*'71'!G$27</f>
        <v>8497.2764443834731</v>
      </c>
      <c r="Z63" s="40">
        <f>+K63*'71'!H$27</f>
        <v>7640.7705450522153</v>
      </c>
    </row>
    <row r="64" spans="1:26" x14ac:dyDescent="0.25">
      <c r="A64" s="11"/>
      <c r="B64" s="25"/>
      <c r="C64" s="25"/>
      <c r="D64" s="25"/>
      <c r="E64" s="25"/>
      <c r="F64" s="25"/>
      <c r="G64" s="25"/>
      <c r="H64" s="25"/>
      <c r="I64" s="25"/>
      <c r="J64" s="25"/>
      <c r="K64" s="79"/>
      <c r="P64" s="11"/>
      <c r="Q64" s="25"/>
      <c r="R64" s="25"/>
      <c r="S64" s="25"/>
      <c r="T64" s="25"/>
      <c r="U64" s="25"/>
      <c r="V64" s="25"/>
      <c r="W64" s="25"/>
      <c r="X64" s="25"/>
      <c r="Y64" s="25"/>
      <c r="Z64" s="79"/>
    </row>
    <row r="65" spans="1:26" x14ac:dyDescent="0.25">
      <c r="A65" s="174" t="s">
        <v>8</v>
      </c>
      <c r="B65" s="174"/>
      <c r="C65" s="174"/>
      <c r="D65" s="174"/>
      <c r="P65" s="174" t="s">
        <v>8</v>
      </c>
      <c r="Q65" s="174"/>
      <c r="R65" s="174"/>
      <c r="S65" s="174"/>
    </row>
    <row r="66" spans="1:26" ht="56.25" customHeight="1" x14ac:dyDescent="0.25">
      <c r="A66" s="172" t="s">
        <v>15</v>
      </c>
      <c r="B66" s="172"/>
      <c r="C66" s="172"/>
      <c r="D66" s="172"/>
      <c r="E66" s="172"/>
      <c r="F66" s="172"/>
      <c r="G66" s="172"/>
      <c r="H66" s="172"/>
      <c r="I66" s="172"/>
      <c r="J66" s="172"/>
      <c r="K66" s="172"/>
      <c r="P66" s="172" t="s">
        <v>15</v>
      </c>
      <c r="Q66" s="172"/>
      <c r="R66" s="172"/>
      <c r="S66" s="172"/>
      <c r="T66" s="172"/>
      <c r="U66" s="172"/>
      <c r="V66" s="172"/>
      <c r="W66" s="172"/>
      <c r="X66" s="172"/>
      <c r="Y66" s="172"/>
      <c r="Z66" s="172"/>
    </row>
    <row r="67" spans="1:26" ht="54" customHeight="1" x14ac:dyDescent="0.25">
      <c r="A67" s="172" t="s">
        <v>16</v>
      </c>
      <c r="B67" s="172"/>
      <c r="C67" s="172"/>
      <c r="D67" s="172"/>
      <c r="E67" s="172"/>
      <c r="F67" s="172"/>
      <c r="G67" s="172"/>
      <c r="H67" s="172"/>
      <c r="I67" s="172"/>
      <c r="J67" s="172"/>
      <c r="K67" s="172"/>
      <c r="P67" s="172" t="s">
        <v>16</v>
      </c>
      <c r="Q67" s="172"/>
      <c r="R67" s="172"/>
      <c r="S67" s="172"/>
      <c r="T67" s="172"/>
      <c r="U67" s="172"/>
      <c r="V67" s="172"/>
      <c r="W67" s="172"/>
      <c r="X67" s="172"/>
      <c r="Y67" s="172"/>
      <c r="Z67" s="172"/>
    </row>
    <row r="68" spans="1:26" ht="18.75" customHeight="1" x14ac:dyDescent="0.25">
      <c r="A68" s="172" t="s">
        <v>257</v>
      </c>
      <c r="B68" s="172"/>
      <c r="C68" s="172"/>
      <c r="D68" s="172"/>
      <c r="E68" s="172"/>
      <c r="F68" s="172"/>
      <c r="G68" s="172"/>
      <c r="H68" s="172"/>
      <c r="I68" s="172"/>
      <c r="J68" s="172"/>
      <c r="K68" s="143"/>
      <c r="P68" s="172" t="s">
        <v>257</v>
      </c>
      <c r="Q68" s="172"/>
      <c r="R68" s="172"/>
      <c r="S68" s="172"/>
      <c r="T68" s="172"/>
      <c r="U68" s="172"/>
      <c r="V68" s="172"/>
      <c r="W68" s="172"/>
      <c r="X68" s="172"/>
      <c r="Y68" s="172"/>
      <c r="Z68" s="143"/>
    </row>
    <row r="69" spans="1:26" x14ac:dyDescent="0.25">
      <c r="A69" s="172" t="s">
        <v>11</v>
      </c>
      <c r="B69" s="172"/>
      <c r="C69" s="172"/>
      <c r="D69" s="172"/>
      <c r="E69" s="172"/>
      <c r="F69" s="172"/>
      <c r="G69" s="172"/>
      <c r="H69" s="172"/>
      <c r="I69" s="172"/>
      <c r="J69" s="172"/>
      <c r="K69" s="172"/>
      <c r="P69" s="172" t="s">
        <v>11</v>
      </c>
      <c r="Q69" s="172"/>
      <c r="R69" s="172"/>
      <c r="S69" s="172"/>
      <c r="T69" s="172"/>
      <c r="U69" s="172"/>
      <c r="V69" s="172"/>
      <c r="W69" s="172"/>
      <c r="X69" s="172"/>
      <c r="Y69" s="172"/>
      <c r="Z69" s="172"/>
    </row>
  </sheetData>
  <mergeCells count="10">
    <mergeCell ref="A65:D65"/>
    <mergeCell ref="A66:K66"/>
    <mergeCell ref="A67:K67"/>
    <mergeCell ref="A69:K69"/>
    <mergeCell ref="A68:J68"/>
    <mergeCell ref="P65:S65"/>
    <mergeCell ref="P66:Z66"/>
    <mergeCell ref="P67:Z67"/>
    <mergeCell ref="P68:Y68"/>
    <mergeCell ref="P69:Z69"/>
  </mergeCells>
  <hyperlinks>
    <hyperlink ref="A1" location="Indice!A1" display="Indice" xr:uid="{B7BD8072-EB7A-465E-87B3-4EDF3792699D}"/>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39B8-F1B5-4D33-9EAB-B64179A79F00}">
  <dimension ref="A1:Y69"/>
  <sheetViews>
    <sheetView workbookViewId="0">
      <selection activeCell="A3" sqref="A3"/>
    </sheetView>
  </sheetViews>
  <sheetFormatPr baseColWidth="10" defaultRowHeight="15" x14ac:dyDescent="0.25"/>
  <cols>
    <col min="4" max="4" width="14.85546875" customWidth="1"/>
  </cols>
  <sheetData>
    <row r="1" spans="1:25" x14ac:dyDescent="0.25">
      <c r="A1" s="166" t="s">
        <v>278</v>
      </c>
    </row>
    <row r="3" spans="1:25" x14ac:dyDescent="0.25">
      <c r="A3" s="18" t="s">
        <v>430</v>
      </c>
      <c r="B3" s="18"/>
      <c r="O3" s="18" t="s">
        <v>430</v>
      </c>
      <c r="P3" s="18"/>
    </row>
    <row r="4" spans="1:25" x14ac:dyDescent="0.25">
      <c r="A4" s="17" t="s">
        <v>256</v>
      </c>
      <c r="B4" s="17"/>
      <c r="O4" s="17" t="s">
        <v>271</v>
      </c>
      <c r="P4" s="17"/>
    </row>
    <row r="6" spans="1:25" x14ac:dyDescent="0.25">
      <c r="A6" s="16"/>
      <c r="B6" s="3"/>
      <c r="C6" s="3"/>
      <c r="D6" s="3"/>
      <c r="E6" s="3" t="s">
        <v>0</v>
      </c>
      <c r="F6" s="3" t="s">
        <v>1</v>
      </c>
      <c r="G6" s="3" t="s">
        <v>2</v>
      </c>
      <c r="H6" s="3" t="s">
        <v>3</v>
      </c>
      <c r="I6" s="3" t="s">
        <v>4</v>
      </c>
      <c r="J6" s="3" t="s">
        <v>5</v>
      </c>
      <c r="K6" s="4">
        <v>2020</v>
      </c>
      <c r="O6" s="16"/>
      <c r="P6" s="3"/>
      <c r="Q6" s="3"/>
      <c r="R6" s="3"/>
      <c r="S6" s="3" t="s">
        <v>0</v>
      </c>
      <c r="T6" s="3" t="s">
        <v>1</v>
      </c>
      <c r="U6" s="3" t="s">
        <v>2</v>
      </c>
      <c r="V6" s="3" t="s">
        <v>3</v>
      </c>
      <c r="W6" s="3" t="s">
        <v>4</v>
      </c>
      <c r="X6" s="3" t="s">
        <v>5</v>
      </c>
      <c r="Y6" s="4">
        <v>2020</v>
      </c>
    </row>
    <row r="7" spans="1:25" x14ac:dyDescent="0.25">
      <c r="A7" s="30"/>
      <c r="K7" s="66"/>
      <c r="O7" s="30"/>
      <c r="Y7" s="66"/>
    </row>
    <row r="8" spans="1:25" x14ac:dyDescent="0.25">
      <c r="A8" s="30"/>
      <c r="B8" s="155" t="s">
        <v>19</v>
      </c>
      <c r="C8" s="64" t="s">
        <v>82</v>
      </c>
      <c r="D8" s="7" t="s">
        <v>6</v>
      </c>
      <c r="E8" s="44">
        <v>120000</v>
      </c>
      <c r="F8" s="44">
        <v>160000</v>
      </c>
      <c r="G8" s="44">
        <v>175000</v>
      </c>
      <c r="H8" s="44">
        <v>210000</v>
      </c>
      <c r="I8" s="44">
        <v>240000</v>
      </c>
      <c r="J8" s="44">
        <v>260000</v>
      </c>
      <c r="K8" s="40">
        <v>300000</v>
      </c>
      <c r="O8" s="30"/>
      <c r="P8" s="155" t="s">
        <v>19</v>
      </c>
      <c r="Q8" s="64" t="s">
        <v>82</v>
      </c>
      <c r="R8" s="7" t="s">
        <v>6</v>
      </c>
      <c r="S8" s="44">
        <f>+E8*'71'!B$27</f>
        <v>191279.99999999997</v>
      </c>
      <c r="T8" s="44">
        <f>+F8*'71'!C$27</f>
        <v>223040.00000000003</v>
      </c>
      <c r="U8" s="44">
        <f>+G8*'71'!D$27</f>
        <v>228900</v>
      </c>
      <c r="V8" s="44">
        <f>+H8*'71'!E$27</f>
        <v>262710</v>
      </c>
      <c r="W8" s="44">
        <f>+I8*'71'!F$27</f>
        <v>273360</v>
      </c>
      <c r="X8" s="44">
        <f>+J8*'71'!G$27</f>
        <v>282360</v>
      </c>
      <c r="Y8" s="40">
        <f>+K8*'71'!H$27</f>
        <v>300000</v>
      </c>
    </row>
    <row r="9" spans="1:25" x14ac:dyDescent="0.25">
      <c r="A9" s="30"/>
      <c r="B9" s="153"/>
      <c r="C9" s="64"/>
      <c r="D9" s="7" t="s">
        <v>41</v>
      </c>
      <c r="E9" s="44">
        <v>2999.9999999999995</v>
      </c>
      <c r="F9" s="44">
        <v>1500.0000000000002</v>
      </c>
      <c r="G9" s="44">
        <v>8000.0000000000027</v>
      </c>
      <c r="H9" s="44">
        <v>2499.9999999999986</v>
      </c>
      <c r="I9" s="44">
        <v>249.99999999999997</v>
      </c>
      <c r="J9" s="44">
        <v>7499.9999999999973</v>
      </c>
      <c r="K9" s="40">
        <v>14318.249999999987</v>
      </c>
      <c r="O9" s="30"/>
      <c r="P9" s="153"/>
      <c r="Q9" s="64"/>
      <c r="R9" s="7" t="s">
        <v>41</v>
      </c>
      <c r="S9" s="44">
        <f>+E9*'71'!B$27</f>
        <v>4781.9999999999991</v>
      </c>
      <c r="T9" s="44">
        <f>+F9*'71'!C$27</f>
        <v>2091.0000000000005</v>
      </c>
      <c r="U9" s="44">
        <f>+G9*'71'!D$27</f>
        <v>10464.000000000004</v>
      </c>
      <c r="V9" s="44">
        <f>+H9*'71'!E$27</f>
        <v>3127.4999999999982</v>
      </c>
      <c r="W9" s="44">
        <f>+I9*'71'!F$27</f>
        <v>284.74999999999994</v>
      </c>
      <c r="X9" s="44">
        <f>+J9*'71'!G$27</f>
        <v>8144.9999999999973</v>
      </c>
      <c r="Y9" s="40">
        <f>+K9*'71'!H$27</f>
        <v>14318.249999999987</v>
      </c>
    </row>
    <row r="10" spans="1:25" x14ac:dyDescent="0.25">
      <c r="A10" s="30"/>
      <c r="B10" s="153"/>
      <c r="C10" s="64" t="s">
        <v>83</v>
      </c>
      <c r="D10" s="7" t="s">
        <v>6</v>
      </c>
      <c r="E10" s="44">
        <v>130000</v>
      </c>
      <c r="F10" s="44">
        <v>160000</v>
      </c>
      <c r="G10" s="44">
        <v>180667</v>
      </c>
      <c r="H10" s="44">
        <v>210000</v>
      </c>
      <c r="I10" s="44">
        <v>241000</v>
      </c>
      <c r="J10" s="44">
        <v>270000</v>
      </c>
      <c r="K10" s="40">
        <v>300000</v>
      </c>
      <c r="O10" s="30"/>
      <c r="P10" s="153"/>
      <c r="Q10" s="64" t="s">
        <v>83</v>
      </c>
      <c r="R10" s="7" t="s">
        <v>6</v>
      </c>
      <c r="S10" s="44">
        <f>+E10*'71'!B$27</f>
        <v>207219.99999999997</v>
      </c>
      <c r="T10" s="44">
        <f>+F10*'71'!C$27</f>
        <v>223040.00000000003</v>
      </c>
      <c r="U10" s="44">
        <f>+G10*'71'!D$27</f>
        <v>236312.43600000002</v>
      </c>
      <c r="V10" s="44">
        <f>+H10*'71'!E$27</f>
        <v>262710</v>
      </c>
      <c r="W10" s="44">
        <f>+I10*'71'!F$27</f>
        <v>274499</v>
      </c>
      <c r="X10" s="44">
        <f>+J10*'71'!G$27</f>
        <v>293220</v>
      </c>
      <c r="Y10" s="40">
        <f>+K10*'71'!H$27</f>
        <v>300000</v>
      </c>
    </row>
    <row r="11" spans="1:25" x14ac:dyDescent="0.25">
      <c r="A11" s="30"/>
      <c r="B11" s="153"/>
      <c r="C11" s="64"/>
      <c r="D11" s="7" t="s">
        <v>41</v>
      </c>
      <c r="E11" s="44">
        <v>625.00000000000102</v>
      </c>
      <c r="F11" s="44">
        <v>0</v>
      </c>
      <c r="G11" s="44">
        <v>499.99999999999949</v>
      </c>
      <c r="H11" s="44">
        <v>0</v>
      </c>
      <c r="I11" s="44">
        <v>0</v>
      </c>
      <c r="J11" s="44">
        <v>1250.0000000000025</v>
      </c>
      <c r="K11" s="40">
        <v>2500.0000000000005</v>
      </c>
      <c r="O11" s="30"/>
      <c r="P11" s="153"/>
      <c r="Q11" s="64"/>
      <c r="R11" s="7" t="s">
        <v>41</v>
      </c>
      <c r="S11" s="44">
        <f>+E11*'71'!B$27</f>
        <v>996.25000000000159</v>
      </c>
      <c r="T11" s="44">
        <f>+F11*'71'!C$27</f>
        <v>0</v>
      </c>
      <c r="U11" s="44">
        <f>+G11*'71'!D$27</f>
        <v>653.99999999999932</v>
      </c>
      <c r="V11" s="44">
        <f>+H11*'71'!E$27</f>
        <v>0</v>
      </c>
      <c r="W11" s="44">
        <f>+I11*'71'!F$27</f>
        <v>0</v>
      </c>
      <c r="X11" s="44">
        <f>+J11*'71'!G$27</f>
        <v>1357.5000000000027</v>
      </c>
      <c r="Y11" s="40">
        <f>+K11*'71'!H$27</f>
        <v>2500.0000000000005</v>
      </c>
    </row>
    <row r="12" spans="1:25" x14ac:dyDescent="0.25">
      <c r="A12" s="30"/>
      <c r="B12" s="153"/>
      <c r="C12" s="64" t="s">
        <v>84</v>
      </c>
      <c r="D12" s="7" t="s">
        <v>6</v>
      </c>
      <c r="E12" s="44">
        <v>135000</v>
      </c>
      <c r="F12" s="44">
        <v>165000</v>
      </c>
      <c r="G12" s="44">
        <v>182000</v>
      </c>
      <c r="H12" s="44">
        <v>220000</v>
      </c>
      <c r="I12" s="44">
        <v>250000</v>
      </c>
      <c r="J12" s="44">
        <v>300000</v>
      </c>
      <c r="K12" s="40">
        <v>320000</v>
      </c>
      <c r="O12" s="30"/>
      <c r="P12" s="153"/>
      <c r="Q12" s="64" t="s">
        <v>84</v>
      </c>
      <c r="R12" s="7" t="s">
        <v>6</v>
      </c>
      <c r="S12" s="44">
        <f>+E12*'71'!B$27</f>
        <v>215189.99999999997</v>
      </c>
      <c r="T12" s="44">
        <f>+F12*'71'!C$27</f>
        <v>230010.00000000003</v>
      </c>
      <c r="U12" s="44">
        <f>+G12*'71'!D$27</f>
        <v>238056</v>
      </c>
      <c r="V12" s="44">
        <f>+H12*'71'!E$27</f>
        <v>275220</v>
      </c>
      <c r="W12" s="44">
        <f>+I12*'71'!F$27</f>
        <v>284750</v>
      </c>
      <c r="X12" s="44">
        <f>+J12*'71'!G$27</f>
        <v>325800</v>
      </c>
      <c r="Y12" s="40">
        <f>+K12*'71'!H$27</f>
        <v>320000</v>
      </c>
    </row>
    <row r="13" spans="1:25" x14ac:dyDescent="0.25">
      <c r="A13" s="30"/>
      <c r="B13" s="153"/>
      <c r="C13" s="64"/>
      <c r="D13" s="7" t="s">
        <v>41</v>
      </c>
      <c r="E13" s="44">
        <v>250.00000000000094</v>
      </c>
      <c r="F13" s="44">
        <v>0</v>
      </c>
      <c r="G13" s="44">
        <v>749.99999999999716</v>
      </c>
      <c r="H13" s="44">
        <v>5000.0000000000009</v>
      </c>
      <c r="I13" s="44">
        <v>0</v>
      </c>
      <c r="J13" s="44">
        <v>4249.9999999999991</v>
      </c>
      <c r="K13" s="40">
        <v>0</v>
      </c>
      <c r="O13" s="30"/>
      <c r="P13" s="153"/>
      <c r="Q13" s="64"/>
      <c r="R13" s="7" t="s">
        <v>41</v>
      </c>
      <c r="S13" s="44">
        <f>+E13*'71'!B$27</f>
        <v>398.50000000000148</v>
      </c>
      <c r="T13" s="44">
        <f>+F13*'71'!C$27</f>
        <v>0</v>
      </c>
      <c r="U13" s="44">
        <f>+G13*'71'!D$27</f>
        <v>980.99999999999636</v>
      </c>
      <c r="V13" s="44">
        <f>+H13*'71'!E$27</f>
        <v>6255.0000000000009</v>
      </c>
      <c r="W13" s="44">
        <f>+I13*'71'!F$27</f>
        <v>0</v>
      </c>
      <c r="X13" s="44">
        <f>+J13*'71'!G$27</f>
        <v>4615.4999999999991</v>
      </c>
      <c r="Y13" s="40">
        <f>+K13*'71'!H$27</f>
        <v>0</v>
      </c>
    </row>
    <row r="14" spans="1:25" x14ac:dyDescent="0.25">
      <c r="A14" s="30"/>
      <c r="B14" s="153"/>
      <c r="C14" s="64" t="s">
        <v>85</v>
      </c>
      <c r="D14" s="7" t="s">
        <v>6</v>
      </c>
      <c r="E14" s="44">
        <v>150000</v>
      </c>
      <c r="F14" s="44">
        <v>180000</v>
      </c>
      <c r="G14" s="44">
        <v>200000</v>
      </c>
      <c r="H14" s="44">
        <v>250000</v>
      </c>
      <c r="I14" s="44">
        <v>300000</v>
      </c>
      <c r="J14" s="44">
        <v>300000</v>
      </c>
      <c r="K14" s="40">
        <v>330000</v>
      </c>
      <c r="O14" s="30"/>
      <c r="P14" s="153"/>
      <c r="Q14" s="64" t="s">
        <v>85</v>
      </c>
      <c r="R14" s="7" t="s">
        <v>6</v>
      </c>
      <c r="S14" s="44">
        <f>+E14*'71'!B$27</f>
        <v>239099.99999999997</v>
      </c>
      <c r="T14" s="44">
        <f>+F14*'71'!C$27</f>
        <v>250920.00000000003</v>
      </c>
      <c r="U14" s="44">
        <f>+G14*'71'!D$27</f>
        <v>261600</v>
      </c>
      <c r="V14" s="44">
        <f>+H14*'71'!E$27</f>
        <v>312750</v>
      </c>
      <c r="W14" s="44">
        <f>+I14*'71'!F$27</f>
        <v>341700</v>
      </c>
      <c r="X14" s="44">
        <f>+J14*'71'!G$27</f>
        <v>325800</v>
      </c>
      <c r="Y14" s="40">
        <f>+K14*'71'!H$27</f>
        <v>330000</v>
      </c>
    </row>
    <row r="15" spans="1:25" x14ac:dyDescent="0.25">
      <c r="A15" s="30"/>
      <c r="B15" s="153"/>
      <c r="C15" s="64"/>
      <c r="D15" s="7" t="s">
        <v>41</v>
      </c>
      <c r="E15" s="44">
        <v>0</v>
      </c>
      <c r="F15" s="44">
        <v>0</v>
      </c>
      <c r="G15" s="44">
        <v>0</v>
      </c>
      <c r="H15" s="44">
        <v>0</v>
      </c>
      <c r="I15" s="44">
        <v>2500.0000000000027</v>
      </c>
      <c r="J15" s="44">
        <v>0</v>
      </c>
      <c r="K15" s="40">
        <v>7374.9999999999691</v>
      </c>
      <c r="O15" s="30"/>
      <c r="P15" s="153"/>
      <c r="Q15" s="64"/>
      <c r="R15" s="7" t="s">
        <v>41</v>
      </c>
      <c r="S15" s="44">
        <f>+E15*'71'!B$27</f>
        <v>0</v>
      </c>
      <c r="T15" s="44">
        <f>+F15*'71'!C$27</f>
        <v>0</v>
      </c>
      <c r="U15" s="44">
        <f>+G15*'71'!D$27</f>
        <v>0</v>
      </c>
      <c r="V15" s="44">
        <f>+H15*'71'!E$27</f>
        <v>0</v>
      </c>
      <c r="W15" s="44">
        <f>+I15*'71'!F$27</f>
        <v>2847.5000000000032</v>
      </c>
      <c r="X15" s="44">
        <f>+J15*'71'!G$27</f>
        <v>0</v>
      </c>
      <c r="Y15" s="40">
        <f>+K15*'71'!H$27</f>
        <v>7374.9999999999691</v>
      </c>
    </row>
    <row r="16" spans="1:25" x14ac:dyDescent="0.25">
      <c r="A16" s="30"/>
      <c r="B16" s="153"/>
      <c r="C16" s="64" t="s">
        <v>86</v>
      </c>
      <c r="D16" s="7" t="s">
        <v>6</v>
      </c>
      <c r="E16" s="44">
        <v>180000</v>
      </c>
      <c r="F16" s="44">
        <v>220000</v>
      </c>
      <c r="G16" s="44">
        <v>250000</v>
      </c>
      <c r="H16" s="44">
        <v>300000</v>
      </c>
      <c r="I16" s="44">
        <v>330000</v>
      </c>
      <c r="J16" s="44">
        <v>350000</v>
      </c>
      <c r="K16" s="40">
        <v>400000</v>
      </c>
      <c r="O16" s="30"/>
      <c r="P16" s="153"/>
      <c r="Q16" s="64" t="s">
        <v>86</v>
      </c>
      <c r="R16" s="7" t="s">
        <v>6</v>
      </c>
      <c r="S16" s="44">
        <f>+E16*'71'!B$27</f>
        <v>286920</v>
      </c>
      <c r="T16" s="44">
        <f>+F16*'71'!C$27</f>
        <v>306680</v>
      </c>
      <c r="U16" s="44">
        <f>+G16*'71'!D$27</f>
        <v>327000</v>
      </c>
      <c r="V16" s="44">
        <f>+H16*'71'!E$27</f>
        <v>375299.99999999994</v>
      </c>
      <c r="W16" s="44">
        <f>+I16*'71'!F$27</f>
        <v>375870</v>
      </c>
      <c r="X16" s="44">
        <f>+J16*'71'!G$27</f>
        <v>380100</v>
      </c>
      <c r="Y16" s="40">
        <f>+K16*'71'!H$27</f>
        <v>400000</v>
      </c>
    </row>
    <row r="17" spans="1:25" x14ac:dyDescent="0.25">
      <c r="A17" s="30"/>
      <c r="B17" s="153"/>
      <c r="C17" s="64"/>
      <c r="D17" s="7" t="s">
        <v>41</v>
      </c>
      <c r="E17" s="44">
        <v>2250.0000000000009</v>
      </c>
      <c r="F17" s="44">
        <v>2500.000000000005</v>
      </c>
      <c r="G17" s="44">
        <v>2725.2500000000009</v>
      </c>
      <c r="H17" s="44">
        <v>0</v>
      </c>
      <c r="I17" s="44">
        <v>7195.7500000000391</v>
      </c>
      <c r="J17" s="44">
        <v>3249.9999999999936</v>
      </c>
      <c r="K17" s="40">
        <v>0</v>
      </c>
      <c r="O17" s="30"/>
      <c r="P17" s="153"/>
      <c r="Q17" s="64"/>
      <c r="R17" s="7" t="s">
        <v>41</v>
      </c>
      <c r="S17" s="44">
        <f>+E17*'71'!B$27</f>
        <v>3586.5000000000014</v>
      </c>
      <c r="T17" s="44">
        <f>+F17*'71'!C$27</f>
        <v>3485.0000000000073</v>
      </c>
      <c r="U17" s="44">
        <f>+G17*'71'!D$27</f>
        <v>3564.6270000000013</v>
      </c>
      <c r="V17" s="44">
        <f>+H17*'71'!E$27</f>
        <v>0</v>
      </c>
      <c r="W17" s="44">
        <f>+I17*'71'!F$27</f>
        <v>8195.9592500000454</v>
      </c>
      <c r="X17" s="44">
        <f>+J17*'71'!G$27</f>
        <v>3529.4999999999932</v>
      </c>
      <c r="Y17" s="40">
        <f>+K17*'71'!H$27</f>
        <v>0</v>
      </c>
    </row>
    <row r="18" spans="1:25" x14ac:dyDescent="0.25">
      <c r="A18" s="30"/>
      <c r="B18" s="153"/>
      <c r="C18" s="64" t="s">
        <v>87</v>
      </c>
      <c r="D18" s="7" t="s">
        <v>6</v>
      </c>
      <c r="E18" s="44">
        <v>200000</v>
      </c>
      <c r="F18" s="44">
        <v>255000</v>
      </c>
      <c r="G18" s="44">
        <v>280000</v>
      </c>
      <c r="H18" s="44">
        <v>320000</v>
      </c>
      <c r="I18" s="44">
        <v>350000</v>
      </c>
      <c r="J18" s="44">
        <v>400000</v>
      </c>
      <c r="K18" s="40">
        <v>440000</v>
      </c>
      <c r="O18" s="30"/>
      <c r="P18" s="153"/>
      <c r="Q18" s="64" t="s">
        <v>87</v>
      </c>
      <c r="R18" s="7" t="s">
        <v>6</v>
      </c>
      <c r="S18" s="44">
        <f>+E18*'71'!B$27</f>
        <v>318800</v>
      </c>
      <c r="T18" s="44">
        <f>+F18*'71'!C$27</f>
        <v>355470.00000000006</v>
      </c>
      <c r="U18" s="44">
        <f>+G18*'71'!D$27</f>
        <v>366240</v>
      </c>
      <c r="V18" s="44">
        <f>+H18*'71'!E$27</f>
        <v>400319.99999999994</v>
      </c>
      <c r="W18" s="44">
        <f>+I18*'71'!F$27</f>
        <v>398650</v>
      </c>
      <c r="X18" s="44">
        <f>+J18*'71'!G$27</f>
        <v>434400.00000000006</v>
      </c>
      <c r="Y18" s="40">
        <f>+K18*'71'!H$27</f>
        <v>440000</v>
      </c>
    </row>
    <row r="19" spans="1:25" x14ac:dyDescent="0.25">
      <c r="A19" s="30"/>
      <c r="B19" s="153"/>
      <c r="C19" s="64"/>
      <c r="D19" s="7" t="s">
        <v>41</v>
      </c>
      <c r="E19" s="44">
        <v>6247.0000000000155</v>
      </c>
      <c r="F19" s="44">
        <v>12499.999999999993</v>
      </c>
      <c r="G19" s="44">
        <v>12500.000000000011</v>
      </c>
      <c r="H19" s="44">
        <v>12500.000000000002</v>
      </c>
      <c r="I19" s="44">
        <v>7499.99999999999</v>
      </c>
      <c r="J19" s="44">
        <v>2499.9999999999914</v>
      </c>
      <c r="K19" s="40">
        <v>12499.999999999987</v>
      </c>
      <c r="O19" s="30"/>
      <c r="P19" s="153"/>
      <c r="Q19" s="64"/>
      <c r="R19" s="7" t="s">
        <v>41</v>
      </c>
      <c r="S19" s="44">
        <f>+E19*'71'!B$27</f>
        <v>9957.7180000000244</v>
      </c>
      <c r="T19" s="44">
        <f>+F19*'71'!C$27</f>
        <v>17424.999999999993</v>
      </c>
      <c r="U19" s="44">
        <f>+G19*'71'!D$27</f>
        <v>16350.000000000015</v>
      </c>
      <c r="V19" s="44">
        <f>+H19*'71'!E$27</f>
        <v>15637.5</v>
      </c>
      <c r="W19" s="44">
        <f>+I19*'71'!F$27</f>
        <v>8542.4999999999891</v>
      </c>
      <c r="X19" s="44">
        <f>+J19*'71'!G$27</f>
        <v>2714.9999999999909</v>
      </c>
      <c r="Y19" s="40">
        <f>+K19*'71'!H$27</f>
        <v>12499.999999999987</v>
      </c>
    </row>
    <row r="20" spans="1:25" x14ac:dyDescent="0.25">
      <c r="A20" s="30"/>
      <c r="B20" s="153"/>
      <c r="C20" s="64" t="s">
        <v>88</v>
      </c>
      <c r="D20" s="7" t="s">
        <v>6</v>
      </c>
      <c r="E20" s="44">
        <v>500000</v>
      </c>
      <c r="F20" s="44">
        <v>560000</v>
      </c>
      <c r="G20" s="44">
        <v>640000</v>
      </c>
      <c r="H20" s="44">
        <v>700000</v>
      </c>
      <c r="I20" s="44">
        <v>750000</v>
      </c>
      <c r="J20" s="44">
        <v>790000</v>
      </c>
      <c r="K20" s="40">
        <v>900000</v>
      </c>
      <c r="O20" s="30"/>
      <c r="P20" s="153"/>
      <c r="Q20" s="64" t="s">
        <v>88</v>
      </c>
      <c r="R20" s="7" t="s">
        <v>6</v>
      </c>
      <c r="S20" s="44">
        <f>+E20*'71'!B$27</f>
        <v>796999.99999999988</v>
      </c>
      <c r="T20" s="44">
        <f>+F20*'71'!C$27</f>
        <v>780640.00000000012</v>
      </c>
      <c r="U20" s="44">
        <f>+G20*'71'!D$27</f>
        <v>837120</v>
      </c>
      <c r="V20" s="44">
        <f>+H20*'71'!E$27</f>
        <v>875699.99999999988</v>
      </c>
      <c r="W20" s="44">
        <f>+I20*'71'!F$27</f>
        <v>854250</v>
      </c>
      <c r="X20" s="44">
        <f>+J20*'71'!G$27</f>
        <v>857940.00000000012</v>
      </c>
      <c r="Y20" s="40">
        <f>+K20*'71'!H$27</f>
        <v>900000</v>
      </c>
    </row>
    <row r="21" spans="1:25" x14ac:dyDescent="0.25">
      <c r="A21" s="30"/>
      <c r="B21" s="153"/>
      <c r="C21" s="64"/>
      <c r="D21" s="7" t="s">
        <v>41</v>
      </c>
      <c r="E21" s="44">
        <v>5000.0000000000018</v>
      </c>
      <c r="F21" s="44">
        <v>25000.000000000025</v>
      </c>
      <c r="G21" s="44">
        <v>24999.999999999996</v>
      </c>
      <c r="H21" s="44">
        <v>21250.000000000018</v>
      </c>
      <c r="I21" s="44">
        <v>25000.000000000007</v>
      </c>
      <c r="J21" s="44">
        <v>18192.999999999975</v>
      </c>
      <c r="K21" s="40">
        <v>32499.999999999989</v>
      </c>
      <c r="O21" s="30"/>
      <c r="P21" s="153"/>
      <c r="Q21" s="64"/>
      <c r="R21" s="7" t="s">
        <v>41</v>
      </c>
      <c r="S21" s="44">
        <f>+E21*'71'!B$27</f>
        <v>7970.0000000000018</v>
      </c>
      <c r="T21" s="44">
        <f>+F21*'71'!C$27</f>
        <v>34850.000000000036</v>
      </c>
      <c r="U21" s="44">
        <f>+G21*'71'!D$27</f>
        <v>32699.999999999996</v>
      </c>
      <c r="V21" s="44">
        <f>+H21*'71'!E$27</f>
        <v>26583.750000000022</v>
      </c>
      <c r="W21" s="44">
        <f>+I21*'71'!F$27</f>
        <v>28475.000000000007</v>
      </c>
      <c r="X21" s="44">
        <f>+J21*'71'!G$27</f>
        <v>19757.597999999973</v>
      </c>
      <c r="Y21" s="40">
        <f>+K21*'71'!H$27</f>
        <v>32499.999999999989</v>
      </c>
    </row>
    <row r="22" spans="1:25" x14ac:dyDescent="0.25">
      <c r="A22" s="30"/>
      <c r="B22" s="153"/>
      <c r="C22" s="64" t="s">
        <v>89</v>
      </c>
      <c r="D22" s="7" t="s">
        <v>6</v>
      </c>
      <c r="E22" s="44">
        <v>145000</v>
      </c>
      <c r="F22" s="44" t="s">
        <v>13</v>
      </c>
      <c r="G22" s="44" t="s">
        <v>13</v>
      </c>
      <c r="H22" s="44">
        <v>269912</v>
      </c>
      <c r="I22" s="44">
        <v>320000</v>
      </c>
      <c r="J22" s="44">
        <v>400000</v>
      </c>
      <c r="K22" s="40">
        <v>500000</v>
      </c>
      <c r="O22" s="30"/>
      <c r="P22" s="153"/>
      <c r="Q22" s="64" t="s">
        <v>89</v>
      </c>
      <c r="R22" s="7" t="s">
        <v>6</v>
      </c>
      <c r="S22" s="44">
        <f>+E22*'71'!B$27</f>
        <v>231129.99999999997</v>
      </c>
      <c r="T22" s="44" t="s">
        <v>13</v>
      </c>
      <c r="U22" s="44" t="s">
        <v>13</v>
      </c>
      <c r="V22" s="44">
        <f>+H22*'71'!E$27</f>
        <v>337659.91199999995</v>
      </c>
      <c r="W22" s="44">
        <f>+I22*'71'!F$27</f>
        <v>364480</v>
      </c>
      <c r="X22" s="44">
        <f>+J22*'71'!G$27</f>
        <v>434400.00000000006</v>
      </c>
      <c r="Y22" s="40">
        <f>+K22*'71'!H$27</f>
        <v>500000</v>
      </c>
    </row>
    <row r="23" spans="1:25" x14ac:dyDescent="0.25">
      <c r="A23" s="30"/>
      <c r="B23" s="153"/>
      <c r="C23" s="64"/>
      <c r="D23" s="7" t="s">
        <v>41</v>
      </c>
      <c r="E23" s="44">
        <v>10000.000000000004</v>
      </c>
      <c r="F23" s="44" t="s">
        <v>13</v>
      </c>
      <c r="G23" s="44" t="s">
        <v>13</v>
      </c>
      <c r="H23" s="44">
        <v>15000.000000000004</v>
      </c>
      <c r="I23" s="44">
        <v>37500.000000000007</v>
      </c>
      <c r="J23" s="44">
        <v>27500.000000000015</v>
      </c>
      <c r="K23" s="40">
        <v>25000.000000000022</v>
      </c>
      <c r="O23" s="30"/>
      <c r="P23" s="153"/>
      <c r="Q23" s="64"/>
      <c r="R23" s="7" t="s">
        <v>41</v>
      </c>
      <c r="S23" s="44">
        <f>+E23*'71'!B$27</f>
        <v>15940.000000000004</v>
      </c>
      <c r="T23" s="44" t="s">
        <v>13</v>
      </c>
      <c r="U23" s="44" t="s">
        <v>13</v>
      </c>
      <c r="V23" s="44">
        <f>+H23*'71'!E$27</f>
        <v>18765.000000000004</v>
      </c>
      <c r="W23" s="44">
        <f>+I23*'71'!F$27</f>
        <v>42712.500000000007</v>
      </c>
      <c r="X23" s="44">
        <f>+J23*'71'!G$27</f>
        <v>29865.000000000018</v>
      </c>
      <c r="Y23" s="40">
        <f>+K23*'71'!H$27</f>
        <v>25000.000000000022</v>
      </c>
    </row>
    <row r="24" spans="1:25" x14ac:dyDescent="0.25">
      <c r="A24" s="30"/>
      <c r="B24" s="153"/>
      <c r="C24" s="73" t="s">
        <v>20</v>
      </c>
      <c r="D24" s="7" t="s">
        <v>6</v>
      </c>
      <c r="E24" s="44">
        <f>+'80'!E29</f>
        <v>178000</v>
      </c>
      <c r="F24" s="44">
        <f>+'80'!F29</f>
        <v>200000</v>
      </c>
      <c r="G24" s="44">
        <f>+'80'!G29</f>
        <v>231000</v>
      </c>
      <c r="H24" s="44">
        <f>+'80'!H29</f>
        <v>300000</v>
      </c>
      <c r="I24" s="44">
        <f>+'80'!I29</f>
        <v>341080</v>
      </c>
      <c r="J24" s="44">
        <f>+'80'!J29</f>
        <v>380000</v>
      </c>
      <c r="K24" s="40">
        <f>+'80'!K29</f>
        <v>420000</v>
      </c>
      <c r="O24" s="30"/>
      <c r="P24" s="153"/>
      <c r="Q24" s="73" t="s">
        <v>20</v>
      </c>
      <c r="R24" s="7" t="s">
        <v>6</v>
      </c>
      <c r="S24" s="44">
        <f>+E24*'71'!B$27</f>
        <v>283732</v>
      </c>
      <c r="T24" s="44">
        <f>+F24*'71'!C$27</f>
        <v>278800</v>
      </c>
      <c r="U24" s="44">
        <f>+G24*'71'!D$27</f>
        <v>302148</v>
      </c>
      <c r="V24" s="44">
        <f>+H24*'71'!E$27</f>
        <v>375299.99999999994</v>
      </c>
      <c r="W24" s="44">
        <f>+I24*'71'!F$27</f>
        <v>388490.12</v>
      </c>
      <c r="X24" s="44">
        <f>+J24*'71'!G$27</f>
        <v>412680</v>
      </c>
      <c r="Y24" s="40">
        <f>+K24*'71'!H$27</f>
        <v>420000</v>
      </c>
    </row>
    <row r="25" spans="1:25" x14ac:dyDescent="0.25">
      <c r="A25" s="30"/>
      <c r="C25" s="62"/>
      <c r="D25" s="7" t="s">
        <v>7</v>
      </c>
      <c r="E25" s="44">
        <f>+'80'!E30</f>
        <v>2500.0000000000086</v>
      </c>
      <c r="F25" s="44">
        <f>+'80'!F30</f>
        <v>0</v>
      </c>
      <c r="G25" s="44">
        <f>+'80'!G30</f>
        <v>5249.9999999999991</v>
      </c>
      <c r="H25" s="44">
        <f>+'80'!H30</f>
        <v>0</v>
      </c>
      <c r="I25" s="44">
        <f>+'80'!I30</f>
        <v>6250.0000000000027</v>
      </c>
      <c r="J25" s="44">
        <f>+'80'!J30</f>
        <v>4999.99999999999</v>
      </c>
      <c r="K25" s="40">
        <f>+'80'!K30</f>
        <v>9078.4999999999873</v>
      </c>
      <c r="O25" s="30"/>
      <c r="Q25" s="62"/>
      <c r="R25" s="7" t="s">
        <v>7</v>
      </c>
      <c r="S25" s="44">
        <f>+E25*'71'!B$27</f>
        <v>3985.0000000000136</v>
      </c>
      <c r="T25" s="44">
        <f>+F25*'71'!C$27</f>
        <v>0</v>
      </c>
      <c r="U25" s="44">
        <f>+G25*'71'!D$27</f>
        <v>6866.9999999999991</v>
      </c>
      <c r="V25" s="44">
        <f>+H25*'71'!E$27</f>
        <v>0</v>
      </c>
      <c r="W25" s="44">
        <f>+I25*'71'!F$27</f>
        <v>7118.7500000000036</v>
      </c>
      <c r="X25" s="44">
        <f>+J25*'71'!G$27</f>
        <v>5429.9999999999891</v>
      </c>
      <c r="Y25" s="40">
        <f>+K25*'71'!H$27</f>
        <v>9078.4999999999873</v>
      </c>
    </row>
    <row r="26" spans="1:25" x14ac:dyDescent="0.25">
      <c r="A26" s="30"/>
      <c r="E26" s="44"/>
      <c r="F26" s="44"/>
      <c r="G26" s="44"/>
      <c r="H26" s="44"/>
      <c r="I26" s="44"/>
      <c r="J26" s="44"/>
      <c r="K26" s="40"/>
      <c r="O26" s="30"/>
      <c r="S26" s="44"/>
      <c r="T26" s="44"/>
      <c r="U26" s="44"/>
      <c r="V26" s="44"/>
      <c r="W26" s="44"/>
      <c r="X26" s="44"/>
      <c r="Y26" s="40"/>
    </row>
    <row r="27" spans="1:25" x14ac:dyDescent="0.25">
      <c r="A27" s="30"/>
      <c r="B27" s="155" t="s">
        <v>19</v>
      </c>
      <c r="C27" s="64" t="s">
        <v>82</v>
      </c>
      <c r="D27" s="7" t="s">
        <v>6</v>
      </c>
      <c r="E27" s="44">
        <v>70000</v>
      </c>
      <c r="F27" s="44">
        <v>140000</v>
      </c>
      <c r="G27" s="44">
        <v>120000</v>
      </c>
      <c r="H27" s="44">
        <v>150000</v>
      </c>
      <c r="I27" s="44">
        <v>180000</v>
      </c>
      <c r="J27" s="44">
        <v>200000</v>
      </c>
      <c r="K27" s="40">
        <v>200000</v>
      </c>
      <c r="O27" s="30"/>
      <c r="P27" s="155" t="s">
        <v>19</v>
      </c>
      <c r="Q27" s="64" t="s">
        <v>82</v>
      </c>
      <c r="R27" s="7" t="s">
        <v>6</v>
      </c>
      <c r="S27" s="44">
        <f>+E27*'71'!B$27</f>
        <v>111579.99999999999</v>
      </c>
      <c r="T27" s="44">
        <f>+F27*'71'!C$27</f>
        <v>195160.00000000003</v>
      </c>
      <c r="U27" s="44">
        <f>+G27*'71'!D$27</f>
        <v>156960</v>
      </c>
      <c r="V27" s="44">
        <f>+H27*'71'!E$27</f>
        <v>187649.99999999997</v>
      </c>
      <c r="W27" s="44">
        <f>+I27*'71'!F$27</f>
        <v>205020</v>
      </c>
      <c r="X27" s="44">
        <f>+J27*'71'!G$27</f>
        <v>217200.00000000003</v>
      </c>
      <c r="Y27" s="40">
        <f>+K27*'71'!H$27</f>
        <v>200000</v>
      </c>
    </row>
    <row r="28" spans="1:25" x14ac:dyDescent="0.25">
      <c r="A28" s="30"/>
      <c r="B28" s="153"/>
      <c r="C28" s="64"/>
      <c r="D28" s="7" t="s">
        <v>41</v>
      </c>
      <c r="E28" s="44">
        <v>8750.0000000000018</v>
      </c>
      <c r="F28" s="44">
        <v>9500.0000000000018</v>
      </c>
      <c r="G28" s="44">
        <v>13750.000000000015</v>
      </c>
      <c r="H28" s="44">
        <v>18749.999999999993</v>
      </c>
      <c r="I28" s="44">
        <v>12500.000000000005</v>
      </c>
      <c r="J28" s="44">
        <v>12500.000000000002</v>
      </c>
      <c r="K28" s="40">
        <v>37500</v>
      </c>
      <c r="O28" s="30"/>
      <c r="P28" s="153"/>
      <c r="Q28" s="64"/>
      <c r="R28" s="7" t="s">
        <v>41</v>
      </c>
      <c r="S28" s="44">
        <f>+E28*'71'!B$27</f>
        <v>13947.500000000002</v>
      </c>
      <c r="T28" s="44">
        <f>+F28*'71'!C$27</f>
        <v>13243.000000000004</v>
      </c>
      <c r="U28" s="44">
        <f>+G28*'71'!D$27</f>
        <v>17985.000000000018</v>
      </c>
      <c r="V28" s="44">
        <f>+H28*'71'!E$27</f>
        <v>23456.249999999989</v>
      </c>
      <c r="W28" s="44">
        <f>+I28*'71'!F$27</f>
        <v>14237.500000000007</v>
      </c>
      <c r="X28" s="44">
        <f>+J28*'71'!G$27</f>
        <v>13575.000000000004</v>
      </c>
      <c r="Y28" s="40">
        <f>+K28*'71'!H$27</f>
        <v>37500</v>
      </c>
    </row>
    <row r="29" spans="1:25" x14ac:dyDescent="0.25">
      <c r="A29" s="30"/>
      <c r="B29" s="153"/>
      <c r="C29" s="64" t="s">
        <v>83</v>
      </c>
      <c r="D29" s="7" t="s">
        <v>6</v>
      </c>
      <c r="E29" s="44">
        <v>100000</v>
      </c>
      <c r="F29" s="44">
        <v>120000</v>
      </c>
      <c r="G29" s="44">
        <v>120000</v>
      </c>
      <c r="H29" s="44">
        <v>171000</v>
      </c>
      <c r="I29" s="44">
        <v>190000</v>
      </c>
      <c r="J29" s="44">
        <v>200000</v>
      </c>
      <c r="K29" s="40">
        <v>200000</v>
      </c>
      <c r="O29" s="30"/>
      <c r="P29" s="153"/>
      <c r="Q29" s="64" t="s">
        <v>83</v>
      </c>
      <c r="R29" s="7" t="s">
        <v>6</v>
      </c>
      <c r="S29" s="44">
        <f>+E29*'71'!B$27</f>
        <v>159400</v>
      </c>
      <c r="T29" s="44">
        <f>+F29*'71'!C$27</f>
        <v>167280.00000000003</v>
      </c>
      <c r="U29" s="44">
        <f>+G29*'71'!D$27</f>
        <v>156960</v>
      </c>
      <c r="V29" s="44">
        <f>+H29*'71'!E$27</f>
        <v>213920.99999999997</v>
      </c>
      <c r="W29" s="44">
        <f>+I29*'71'!F$27</f>
        <v>216410</v>
      </c>
      <c r="X29" s="44">
        <f>+J29*'71'!G$27</f>
        <v>217200.00000000003</v>
      </c>
      <c r="Y29" s="40">
        <f>+K29*'71'!H$27</f>
        <v>200000</v>
      </c>
    </row>
    <row r="30" spans="1:25" x14ac:dyDescent="0.25">
      <c r="A30" s="30"/>
      <c r="B30" s="153"/>
      <c r="C30" s="64"/>
      <c r="D30" s="7" t="s">
        <v>41</v>
      </c>
      <c r="E30" s="44">
        <v>2250.0000000000018</v>
      </c>
      <c r="F30" s="44">
        <v>0</v>
      </c>
      <c r="G30" s="44">
        <v>4250.0000000000091</v>
      </c>
      <c r="H30" s="44">
        <v>4999.9999999999854</v>
      </c>
      <c r="I30" s="44">
        <v>4999.9999999999882</v>
      </c>
      <c r="J30" s="44">
        <v>4999.9999999999927</v>
      </c>
      <c r="K30" s="40">
        <v>6250.0000000000045</v>
      </c>
      <c r="O30" s="30"/>
      <c r="P30" s="153"/>
      <c r="Q30" s="64"/>
      <c r="R30" s="7" t="s">
        <v>41</v>
      </c>
      <c r="S30" s="44">
        <f>+E30*'71'!B$27</f>
        <v>3586.5000000000027</v>
      </c>
      <c r="T30" s="44">
        <f>+F30*'71'!C$27</f>
        <v>0</v>
      </c>
      <c r="U30" s="44">
        <f>+G30*'71'!D$27</f>
        <v>5559.0000000000118</v>
      </c>
      <c r="V30" s="44">
        <f>+H30*'71'!E$27</f>
        <v>6254.9999999999809</v>
      </c>
      <c r="W30" s="44">
        <f>+I30*'71'!F$27</f>
        <v>5694.9999999999864</v>
      </c>
      <c r="X30" s="44">
        <f>+J30*'71'!G$27</f>
        <v>5429.9999999999927</v>
      </c>
      <c r="Y30" s="40">
        <f>+K30*'71'!H$27</f>
        <v>6250.0000000000045</v>
      </c>
    </row>
    <row r="31" spans="1:25" x14ac:dyDescent="0.25">
      <c r="A31" s="30"/>
      <c r="B31" s="153"/>
      <c r="C31" s="64" t="s">
        <v>84</v>
      </c>
      <c r="D31" s="7" t="s">
        <v>6</v>
      </c>
      <c r="E31" s="44">
        <v>100000</v>
      </c>
      <c r="F31" s="44">
        <v>130597</v>
      </c>
      <c r="G31" s="44">
        <v>150000</v>
      </c>
      <c r="H31" s="44">
        <v>182418</v>
      </c>
      <c r="I31" s="44">
        <v>215480</v>
      </c>
      <c r="J31" s="44">
        <v>244000</v>
      </c>
      <c r="K31" s="40">
        <v>274000</v>
      </c>
      <c r="O31" s="30"/>
      <c r="P31" s="153"/>
      <c r="Q31" s="64" t="s">
        <v>84</v>
      </c>
      <c r="R31" s="7" t="s">
        <v>6</v>
      </c>
      <c r="S31" s="44">
        <f>+E31*'71'!B$27</f>
        <v>159400</v>
      </c>
      <c r="T31" s="44">
        <f>+F31*'71'!C$27</f>
        <v>182052.21800000002</v>
      </c>
      <c r="U31" s="44">
        <f>+G31*'71'!D$27</f>
        <v>196200</v>
      </c>
      <c r="V31" s="44">
        <f>+H31*'71'!E$27</f>
        <v>228204.91799999998</v>
      </c>
      <c r="W31" s="44">
        <f>+I31*'71'!F$27</f>
        <v>245431.72</v>
      </c>
      <c r="X31" s="44">
        <f>+J31*'71'!G$27</f>
        <v>264984</v>
      </c>
      <c r="Y31" s="40">
        <f>+K31*'71'!H$27</f>
        <v>274000</v>
      </c>
    </row>
    <row r="32" spans="1:25" x14ac:dyDescent="0.25">
      <c r="A32" s="30"/>
      <c r="B32" s="153"/>
      <c r="C32" s="64"/>
      <c r="D32" s="7" t="s">
        <v>41</v>
      </c>
      <c r="E32" s="44">
        <v>2500.0000000000014</v>
      </c>
      <c r="F32" s="44">
        <v>3500.0000000000023</v>
      </c>
      <c r="G32" s="44">
        <v>5000</v>
      </c>
      <c r="H32" s="44">
        <v>4999.9999999999918</v>
      </c>
      <c r="I32" s="44">
        <v>6250.0000000000082</v>
      </c>
      <c r="J32" s="44">
        <v>6250.0000000000055</v>
      </c>
      <c r="K32" s="40">
        <v>12500</v>
      </c>
      <c r="O32" s="30"/>
      <c r="P32" s="153"/>
      <c r="Q32" s="64"/>
      <c r="R32" s="7" t="s">
        <v>41</v>
      </c>
      <c r="S32" s="44">
        <f>+E32*'71'!B$27</f>
        <v>3985.0000000000018</v>
      </c>
      <c r="T32" s="44">
        <f>+F32*'71'!C$27</f>
        <v>4879.0000000000036</v>
      </c>
      <c r="U32" s="44">
        <f>+G32*'71'!D$27</f>
        <v>6540</v>
      </c>
      <c r="V32" s="44">
        <f>+H32*'71'!E$27</f>
        <v>6254.9999999999891</v>
      </c>
      <c r="W32" s="44">
        <f>+I32*'71'!F$27</f>
        <v>7118.7500000000091</v>
      </c>
      <c r="X32" s="44">
        <f>+J32*'71'!G$27</f>
        <v>6787.5000000000064</v>
      </c>
      <c r="Y32" s="40">
        <f>+K32*'71'!H$27</f>
        <v>12500</v>
      </c>
    </row>
    <row r="33" spans="1:25" x14ac:dyDescent="0.25">
      <c r="A33" s="30"/>
      <c r="B33" s="153"/>
      <c r="C33" s="64" t="s">
        <v>85</v>
      </c>
      <c r="D33" s="7" t="s">
        <v>6</v>
      </c>
      <c r="E33" s="44">
        <v>120000</v>
      </c>
      <c r="F33" s="44">
        <v>150000</v>
      </c>
      <c r="G33" s="44">
        <v>173000</v>
      </c>
      <c r="H33" s="44">
        <v>200000</v>
      </c>
      <c r="I33" s="44">
        <v>240000</v>
      </c>
      <c r="J33" s="44">
        <v>250000</v>
      </c>
      <c r="K33" s="40">
        <v>271593</v>
      </c>
      <c r="O33" s="30"/>
      <c r="P33" s="153"/>
      <c r="Q33" s="64" t="s">
        <v>85</v>
      </c>
      <c r="R33" s="7" t="s">
        <v>6</v>
      </c>
      <c r="S33" s="44">
        <f>+E33*'71'!B$27</f>
        <v>191279.99999999997</v>
      </c>
      <c r="T33" s="44">
        <f>+F33*'71'!C$27</f>
        <v>209100.00000000003</v>
      </c>
      <c r="U33" s="44">
        <f>+G33*'71'!D$27</f>
        <v>226284</v>
      </c>
      <c r="V33" s="44">
        <f>+H33*'71'!E$27</f>
        <v>250199.99999999997</v>
      </c>
      <c r="W33" s="44">
        <f>+I33*'71'!F$27</f>
        <v>273360</v>
      </c>
      <c r="X33" s="44">
        <f>+J33*'71'!G$27</f>
        <v>271500</v>
      </c>
      <c r="Y33" s="40">
        <f>+K33*'71'!H$27</f>
        <v>271593</v>
      </c>
    </row>
    <row r="34" spans="1:25" x14ac:dyDescent="0.25">
      <c r="A34" s="30"/>
      <c r="B34" s="153"/>
      <c r="C34" s="64"/>
      <c r="D34" s="7" t="s">
        <v>41</v>
      </c>
      <c r="E34" s="44">
        <v>0</v>
      </c>
      <c r="F34" s="44">
        <v>2499.999999999995</v>
      </c>
      <c r="G34" s="44">
        <v>5000</v>
      </c>
      <c r="H34" s="44">
        <v>0</v>
      </c>
      <c r="I34" s="44">
        <v>3749.9999999999995</v>
      </c>
      <c r="J34" s="44">
        <v>2499.9999999999945</v>
      </c>
      <c r="K34" s="40">
        <v>12499.999999999969</v>
      </c>
      <c r="O34" s="30"/>
      <c r="P34" s="153"/>
      <c r="Q34" s="64"/>
      <c r="R34" s="7" t="s">
        <v>41</v>
      </c>
      <c r="S34" s="44">
        <f>+E34*'71'!B$27</f>
        <v>0</v>
      </c>
      <c r="T34" s="44">
        <f>+F34*'71'!C$27</f>
        <v>3484.9999999999932</v>
      </c>
      <c r="U34" s="44">
        <f>+G34*'71'!D$27</f>
        <v>6540</v>
      </c>
      <c r="V34" s="44">
        <f>+H34*'71'!E$27</f>
        <v>0</v>
      </c>
      <c r="W34" s="44">
        <f>+I34*'71'!F$27</f>
        <v>4271.2499999999991</v>
      </c>
      <c r="X34" s="44">
        <f>+J34*'71'!G$27</f>
        <v>2714.9999999999941</v>
      </c>
      <c r="Y34" s="40">
        <f>+K34*'71'!H$27</f>
        <v>12499.999999999969</v>
      </c>
    </row>
    <row r="35" spans="1:25" x14ac:dyDescent="0.25">
      <c r="A35" s="30"/>
      <c r="B35" s="153"/>
      <c r="C35" s="64" t="s">
        <v>86</v>
      </c>
      <c r="D35" s="7" t="s">
        <v>6</v>
      </c>
      <c r="E35" s="44">
        <v>135000</v>
      </c>
      <c r="F35" s="44">
        <v>169000</v>
      </c>
      <c r="G35" s="44">
        <v>182000</v>
      </c>
      <c r="H35" s="44">
        <v>210000</v>
      </c>
      <c r="I35" s="44">
        <v>250000</v>
      </c>
      <c r="J35" s="44">
        <v>280000</v>
      </c>
      <c r="K35" s="40">
        <v>320000</v>
      </c>
      <c r="O35" s="30"/>
      <c r="P35" s="153"/>
      <c r="Q35" s="64" t="s">
        <v>86</v>
      </c>
      <c r="R35" s="7" t="s">
        <v>6</v>
      </c>
      <c r="S35" s="44">
        <f>+E35*'71'!B$27</f>
        <v>215189.99999999997</v>
      </c>
      <c r="T35" s="44">
        <f>+F35*'71'!C$27</f>
        <v>235586.00000000003</v>
      </c>
      <c r="U35" s="44">
        <f>+G35*'71'!D$27</f>
        <v>238056</v>
      </c>
      <c r="V35" s="44">
        <f>+H35*'71'!E$27</f>
        <v>262710</v>
      </c>
      <c r="W35" s="44">
        <f>+I35*'71'!F$27</f>
        <v>284750</v>
      </c>
      <c r="X35" s="44">
        <f>+J35*'71'!G$27</f>
        <v>304080</v>
      </c>
      <c r="Y35" s="40">
        <f>+K35*'71'!H$27</f>
        <v>320000</v>
      </c>
    </row>
    <row r="36" spans="1:25" x14ac:dyDescent="0.25">
      <c r="A36" s="30"/>
      <c r="B36" s="153"/>
      <c r="C36" s="64"/>
      <c r="D36" s="7" t="s">
        <v>41</v>
      </c>
      <c r="E36" s="44">
        <v>1250.0000000000007</v>
      </c>
      <c r="F36" s="44">
        <v>1250.0000000000045</v>
      </c>
      <c r="G36" s="44">
        <v>0</v>
      </c>
      <c r="H36" s="44">
        <v>0</v>
      </c>
      <c r="I36" s="44">
        <v>0</v>
      </c>
      <c r="J36" s="44">
        <v>1000.0000000000009</v>
      </c>
      <c r="K36" s="40">
        <v>999.99999999999818</v>
      </c>
      <c r="O36" s="30"/>
      <c r="P36" s="153"/>
      <c r="Q36" s="64"/>
      <c r="R36" s="7" t="s">
        <v>41</v>
      </c>
      <c r="S36" s="44">
        <f>+E36*'71'!B$27</f>
        <v>1992.5000000000009</v>
      </c>
      <c r="T36" s="44">
        <f>+F36*'71'!C$27</f>
        <v>1742.5000000000066</v>
      </c>
      <c r="U36" s="44">
        <f>+G36*'71'!D$27</f>
        <v>0</v>
      </c>
      <c r="V36" s="44">
        <f>+H36*'71'!E$27</f>
        <v>0</v>
      </c>
      <c r="W36" s="44">
        <f>+I36*'71'!F$27</f>
        <v>0</v>
      </c>
      <c r="X36" s="44">
        <f>+J36*'71'!G$27</f>
        <v>1086.0000000000011</v>
      </c>
      <c r="Y36" s="40">
        <f>+K36*'71'!H$27</f>
        <v>999.99999999999818</v>
      </c>
    </row>
    <row r="37" spans="1:25" x14ac:dyDescent="0.25">
      <c r="A37" s="30"/>
      <c r="B37" s="153"/>
      <c r="C37" s="64" t="s">
        <v>87</v>
      </c>
      <c r="D37" s="7" t="s">
        <v>6</v>
      </c>
      <c r="E37" s="44">
        <v>153479</v>
      </c>
      <c r="F37" s="44">
        <v>200000</v>
      </c>
      <c r="G37" s="44">
        <v>200000</v>
      </c>
      <c r="H37" s="44">
        <v>250000</v>
      </c>
      <c r="I37" s="44">
        <v>280000</v>
      </c>
      <c r="J37" s="44">
        <v>300000</v>
      </c>
      <c r="K37" s="40">
        <v>340000</v>
      </c>
      <c r="O37" s="30"/>
      <c r="P37" s="153"/>
      <c r="Q37" s="64" t="s">
        <v>87</v>
      </c>
      <c r="R37" s="7" t="s">
        <v>6</v>
      </c>
      <c r="S37" s="44">
        <f>+E37*'71'!B$27</f>
        <v>244645.52599999998</v>
      </c>
      <c r="T37" s="44">
        <f>+F37*'71'!C$27</f>
        <v>278800</v>
      </c>
      <c r="U37" s="44">
        <f>+G37*'71'!D$27</f>
        <v>261600</v>
      </c>
      <c r="V37" s="44">
        <f>+H37*'71'!E$27</f>
        <v>312750</v>
      </c>
      <c r="W37" s="44">
        <f>+I37*'71'!F$27</f>
        <v>318920</v>
      </c>
      <c r="X37" s="44">
        <f>+J37*'71'!G$27</f>
        <v>325800</v>
      </c>
      <c r="Y37" s="40">
        <f>+K37*'71'!H$27</f>
        <v>340000</v>
      </c>
    </row>
    <row r="38" spans="1:25" x14ac:dyDescent="0.25">
      <c r="A38" s="30"/>
      <c r="B38" s="153"/>
      <c r="C38" s="64"/>
      <c r="D38" s="7" t="s">
        <v>41</v>
      </c>
      <c r="E38" s="44">
        <v>6000.0000000000127</v>
      </c>
      <c r="F38" s="44">
        <v>3750.0000000000077</v>
      </c>
      <c r="G38" s="44">
        <v>6000.0000000000073</v>
      </c>
      <c r="H38" s="44">
        <v>6919.9999999999991</v>
      </c>
      <c r="I38" s="44">
        <v>9750.0000000000146</v>
      </c>
      <c r="J38" s="44">
        <v>0</v>
      </c>
      <c r="K38" s="40">
        <v>7500.0000000000073</v>
      </c>
      <c r="O38" s="30"/>
      <c r="P38" s="153"/>
      <c r="Q38" s="64"/>
      <c r="R38" s="7" t="s">
        <v>41</v>
      </c>
      <c r="S38" s="44">
        <f>+E38*'71'!B$27</f>
        <v>9564.00000000002</v>
      </c>
      <c r="T38" s="44">
        <f>+F38*'71'!C$27</f>
        <v>5227.5000000000109</v>
      </c>
      <c r="U38" s="44">
        <f>+G38*'71'!D$27</f>
        <v>7848.00000000001</v>
      </c>
      <c r="V38" s="44">
        <f>+H38*'71'!E$27</f>
        <v>8656.9199999999983</v>
      </c>
      <c r="W38" s="44">
        <f>+I38*'71'!F$27</f>
        <v>11105.250000000016</v>
      </c>
      <c r="X38" s="44">
        <f>+J38*'71'!G$27</f>
        <v>0</v>
      </c>
      <c r="Y38" s="40">
        <f>+K38*'71'!H$27</f>
        <v>7500.0000000000073</v>
      </c>
    </row>
    <row r="39" spans="1:25" x14ac:dyDescent="0.25">
      <c r="A39" s="30"/>
      <c r="B39" s="153"/>
      <c r="C39" s="64" t="s">
        <v>88</v>
      </c>
      <c r="D39" s="7" t="s">
        <v>6</v>
      </c>
      <c r="E39" s="44">
        <v>320000</v>
      </c>
      <c r="F39" s="44">
        <v>391000</v>
      </c>
      <c r="G39" s="44">
        <v>450000</v>
      </c>
      <c r="H39" s="44">
        <v>487535</v>
      </c>
      <c r="I39" s="44">
        <v>500000</v>
      </c>
      <c r="J39" s="44">
        <v>600000</v>
      </c>
      <c r="K39" s="40">
        <v>659158</v>
      </c>
      <c r="O39" s="30"/>
      <c r="P39" s="153"/>
      <c r="Q39" s="64" t="s">
        <v>88</v>
      </c>
      <c r="R39" s="7" t="s">
        <v>6</v>
      </c>
      <c r="S39" s="44">
        <f>+E39*'71'!B$27</f>
        <v>510079.99999999994</v>
      </c>
      <c r="T39" s="44">
        <f>+F39*'71'!C$27</f>
        <v>545054</v>
      </c>
      <c r="U39" s="44">
        <f>+G39*'71'!D$27</f>
        <v>588600</v>
      </c>
      <c r="V39" s="44">
        <f>+H39*'71'!E$27</f>
        <v>609906.28499999992</v>
      </c>
      <c r="W39" s="44">
        <f>+I39*'71'!F$27</f>
        <v>569500</v>
      </c>
      <c r="X39" s="44">
        <f>+J39*'71'!G$27</f>
        <v>651600</v>
      </c>
      <c r="Y39" s="40">
        <f>+K39*'71'!H$27</f>
        <v>659158</v>
      </c>
    </row>
    <row r="40" spans="1:25" x14ac:dyDescent="0.25">
      <c r="A40" s="30"/>
      <c r="B40" s="153"/>
      <c r="C40" s="64"/>
      <c r="D40" s="7" t="s">
        <v>41</v>
      </c>
      <c r="E40" s="44">
        <v>12499.999999999987</v>
      </c>
      <c r="F40" s="44">
        <v>9999.9999999999945</v>
      </c>
      <c r="G40" s="44">
        <v>23474.000000000047</v>
      </c>
      <c r="H40" s="44">
        <v>12500.000000000016</v>
      </c>
      <c r="I40" s="44">
        <v>9999.9999999999927</v>
      </c>
      <c r="J40" s="44">
        <v>12499.999999999956</v>
      </c>
      <c r="K40" s="40">
        <v>19999.999999999993</v>
      </c>
      <c r="O40" s="30"/>
      <c r="P40" s="153"/>
      <c r="Q40" s="64"/>
      <c r="R40" s="7" t="s">
        <v>41</v>
      </c>
      <c r="S40" s="44">
        <f>+E40*'71'!B$27</f>
        <v>19924.999999999978</v>
      </c>
      <c r="T40" s="44">
        <f>+F40*'71'!C$27</f>
        <v>13939.999999999995</v>
      </c>
      <c r="U40" s="44">
        <f>+G40*'71'!D$27</f>
        <v>30703.992000000064</v>
      </c>
      <c r="V40" s="44">
        <f>+H40*'71'!E$27</f>
        <v>15637.50000000002</v>
      </c>
      <c r="W40" s="44">
        <f>+I40*'71'!F$27</f>
        <v>11389.999999999993</v>
      </c>
      <c r="X40" s="44">
        <f>+J40*'71'!G$27</f>
        <v>13574.999999999953</v>
      </c>
      <c r="Y40" s="40">
        <f>+K40*'71'!H$27</f>
        <v>19999.999999999993</v>
      </c>
    </row>
    <row r="41" spans="1:25" x14ac:dyDescent="0.25">
      <c r="A41" s="30"/>
      <c r="B41" s="153"/>
      <c r="C41" s="64" t="s">
        <v>89</v>
      </c>
      <c r="D41" s="7" t="s">
        <v>6</v>
      </c>
      <c r="E41" s="44">
        <v>135700</v>
      </c>
      <c r="F41" s="44" t="s">
        <v>13</v>
      </c>
      <c r="G41" s="44" t="s">
        <v>13</v>
      </c>
      <c r="H41" s="44">
        <v>280000</v>
      </c>
      <c r="I41" s="44">
        <v>260000</v>
      </c>
      <c r="J41" s="44">
        <v>320000</v>
      </c>
      <c r="K41" s="40">
        <v>430000</v>
      </c>
      <c r="O41" s="30"/>
      <c r="P41" s="153"/>
      <c r="Q41" s="64" t="s">
        <v>89</v>
      </c>
      <c r="R41" s="7" t="s">
        <v>6</v>
      </c>
      <c r="S41" s="44">
        <f>+E41*'71'!B$27</f>
        <v>216305.8</v>
      </c>
      <c r="T41" s="44" t="s">
        <v>13</v>
      </c>
      <c r="U41" s="44" t="s">
        <v>13</v>
      </c>
      <c r="V41" s="44">
        <f>+H41*'71'!E$27</f>
        <v>350279.99999999994</v>
      </c>
      <c r="W41" s="44">
        <f>+I41*'71'!F$27</f>
        <v>296140</v>
      </c>
      <c r="X41" s="44">
        <f>+J41*'71'!G$27</f>
        <v>347520</v>
      </c>
      <c r="Y41" s="40">
        <f>+K41*'71'!H$27</f>
        <v>430000</v>
      </c>
    </row>
    <row r="42" spans="1:25" x14ac:dyDescent="0.25">
      <c r="A42" s="30"/>
      <c r="B42" s="153"/>
      <c r="C42" s="64"/>
      <c r="D42" s="7" t="s">
        <v>41</v>
      </c>
      <c r="E42" s="44">
        <v>17499.999999999996</v>
      </c>
      <c r="F42" s="44" t="s">
        <v>13</v>
      </c>
      <c r="G42" s="44" t="s">
        <v>13</v>
      </c>
      <c r="H42" s="44">
        <v>14999.999999999996</v>
      </c>
      <c r="I42" s="44">
        <v>17500.000000000004</v>
      </c>
      <c r="J42" s="44">
        <v>24999.999999999996</v>
      </c>
      <c r="K42" s="40">
        <v>32500.000000000018</v>
      </c>
      <c r="O42" s="30"/>
      <c r="P42" s="153"/>
      <c r="Q42" s="64"/>
      <c r="R42" s="7" t="s">
        <v>41</v>
      </c>
      <c r="S42" s="44">
        <f>+E42*'71'!B$27</f>
        <v>27894.999999999993</v>
      </c>
      <c r="T42" s="44" t="s">
        <v>13</v>
      </c>
      <c r="U42" s="44" t="s">
        <v>13</v>
      </c>
      <c r="V42" s="44">
        <f>+H42*'71'!E$27</f>
        <v>18764.999999999993</v>
      </c>
      <c r="W42" s="44">
        <f>+I42*'71'!F$27</f>
        <v>19932.500000000004</v>
      </c>
      <c r="X42" s="44">
        <f>+J42*'71'!G$27</f>
        <v>27149.999999999996</v>
      </c>
      <c r="Y42" s="40">
        <f>+K42*'71'!H$27</f>
        <v>32500.000000000018</v>
      </c>
    </row>
    <row r="43" spans="1:25" x14ac:dyDescent="0.25">
      <c r="A43" s="30"/>
      <c r="B43" s="153"/>
      <c r="C43" s="73" t="s">
        <v>20</v>
      </c>
      <c r="D43" s="7" t="s">
        <v>6</v>
      </c>
      <c r="E43" s="44">
        <f>+'80'!E52</f>
        <v>140000</v>
      </c>
      <c r="F43" s="44">
        <f>+'80'!F52</f>
        <v>171846</v>
      </c>
      <c r="G43" s="44">
        <f>+'80'!G52</f>
        <v>185000</v>
      </c>
      <c r="H43" s="44">
        <f>+'80'!H52</f>
        <v>221071</v>
      </c>
      <c r="I43" s="44">
        <f>+'80'!I52</f>
        <v>270000</v>
      </c>
      <c r="J43" s="44">
        <f>+'80'!J52</f>
        <v>300000</v>
      </c>
      <c r="K43" s="40">
        <f>+'80'!K52</f>
        <v>380000</v>
      </c>
      <c r="O43" s="30"/>
      <c r="P43" s="153"/>
      <c r="Q43" s="73" t="s">
        <v>20</v>
      </c>
      <c r="R43" s="7" t="s">
        <v>6</v>
      </c>
      <c r="S43" s="44">
        <f>+E43*'71'!B$27</f>
        <v>223159.99999999997</v>
      </c>
      <c r="T43" s="44">
        <f>+F43*'71'!C$27</f>
        <v>239553.32400000002</v>
      </c>
      <c r="U43" s="44">
        <f>+G43*'71'!D$27</f>
        <v>241980</v>
      </c>
      <c r="V43" s="44">
        <f>+H43*'71'!E$27</f>
        <v>276559.821</v>
      </c>
      <c r="W43" s="44">
        <f>+I43*'71'!F$27</f>
        <v>307530</v>
      </c>
      <c r="X43" s="44">
        <f>+J43*'71'!G$27</f>
        <v>325800</v>
      </c>
      <c r="Y43" s="40">
        <f>+K43*'71'!H$27</f>
        <v>380000</v>
      </c>
    </row>
    <row r="44" spans="1:25" x14ac:dyDescent="0.25">
      <c r="A44" s="95"/>
      <c r="C44" s="62"/>
      <c r="D44" s="7" t="s">
        <v>7</v>
      </c>
      <c r="E44" s="44">
        <f>+'80'!E53</f>
        <v>1249.9999999999973</v>
      </c>
      <c r="F44" s="44">
        <f>+'80'!F53</f>
        <v>2500.0000000000045</v>
      </c>
      <c r="G44" s="44">
        <f>+'80'!G53</f>
        <v>2000.0000000000023</v>
      </c>
      <c r="H44" s="44">
        <f>+'80'!H53</f>
        <v>2500.0000000000041</v>
      </c>
      <c r="I44" s="44">
        <f>+'80'!I53</f>
        <v>5000</v>
      </c>
      <c r="J44" s="44">
        <f>+'80'!J53</f>
        <v>0</v>
      </c>
      <c r="K44" s="40">
        <f>+'80'!K53</f>
        <v>5555.4999999999891</v>
      </c>
      <c r="O44" s="95"/>
      <c r="Q44" s="62"/>
      <c r="R44" s="7" t="s">
        <v>7</v>
      </c>
      <c r="S44" s="44">
        <f>+E44*'71'!B$27</f>
        <v>1992.4999999999955</v>
      </c>
      <c r="T44" s="44">
        <f>+F44*'71'!C$27</f>
        <v>3485.0000000000068</v>
      </c>
      <c r="U44" s="44">
        <f>+G44*'71'!D$27</f>
        <v>2616.0000000000032</v>
      </c>
      <c r="V44" s="44">
        <f>+H44*'71'!E$27</f>
        <v>3127.500000000005</v>
      </c>
      <c r="W44" s="44">
        <f>+I44*'71'!F$27</f>
        <v>5695</v>
      </c>
      <c r="X44" s="44">
        <f>+J44*'71'!G$27</f>
        <v>0</v>
      </c>
      <c r="Y44" s="40">
        <f>+K44*'71'!H$27</f>
        <v>5555.4999999999891</v>
      </c>
    </row>
    <row r="45" spans="1:25" x14ac:dyDescent="0.25">
      <c r="A45" s="78"/>
      <c r="E45" s="44"/>
      <c r="F45" s="44"/>
      <c r="G45" s="44"/>
      <c r="H45" s="44"/>
      <c r="I45" s="44"/>
      <c r="J45" s="44"/>
      <c r="K45" s="40"/>
      <c r="O45" s="78"/>
      <c r="S45" s="44"/>
      <c r="T45" s="44"/>
      <c r="U45" s="44"/>
      <c r="V45" s="44"/>
      <c r="W45" s="44"/>
      <c r="X45" s="44"/>
      <c r="Y45" s="40"/>
    </row>
    <row r="46" spans="1:25" x14ac:dyDescent="0.25">
      <c r="A46" s="78"/>
      <c r="B46" s="155" t="s">
        <v>20</v>
      </c>
      <c r="C46" s="64" t="s">
        <v>82</v>
      </c>
      <c r="D46" s="7" t="s">
        <v>6</v>
      </c>
      <c r="E46" s="7">
        <v>100000</v>
      </c>
      <c r="F46" s="44">
        <v>160000</v>
      </c>
      <c r="G46" s="44">
        <v>160000</v>
      </c>
      <c r="H46" s="44">
        <v>200000</v>
      </c>
      <c r="I46" s="44">
        <v>240000</v>
      </c>
      <c r="J46" s="44">
        <v>250000</v>
      </c>
      <c r="K46" s="40">
        <v>299880</v>
      </c>
      <c r="O46" s="78"/>
      <c r="P46" s="155" t="s">
        <v>20</v>
      </c>
      <c r="Q46" s="64" t="s">
        <v>82</v>
      </c>
      <c r="R46" s="7" t="s">
        <v>6</v>
      </c>
      <c r="S46" s="44">
        <f>+E46*'71'!B$27</f>
        <v>159400</v>
      </c>
      <c r="T46" s="44">
        <f>+F46*'71'!C$27</f>
        <v>223040.00000000003</v>
      </c>
      <c r="U46" s="44">
        <f>+G46*'71'!D$27</f>
        <v>209280</v>
      </c>
      <c r="V46" s="44">
        <f>+H46*'71'!E$27</f>
        <v>250199.99999999997</v>
      </c>
      <c r="W46" s="44">
        <f>+I46*'71'!F$27</f>
        <v>273360</v>
      </c>
      <c r="X46" s="44">
        <f>+J46*'71'!G$27</f>
        <v>271500</v>
      </c>
      <c r="Y46" s="40">
        <f>+K46*'71'!H$27</f>
        <v>299880</v>
      </c>
    </row>
    <row r="47" spans="1:25" x14ac:dyDescent="0.25">
      <c r="A47" s="78"/>
      <c r="B47" s="153"/>
      <c r="C47" s="64"/>
      <c r="D47" s="7" t="s">
        <v>41</v>
      </c>
      <c r="E47" s="7">
        <v>3250.0000000000059</v>
      </c>
      <c r="F47" s="44">
        <v>2500.0000000000009</v>
      </c>
      <c r="G47" s="44">
        <v>11249.999999999998</v>
      </c>
      <c r="H47" s="44">
        <v>5000</v>
      </c>
      <c r="I47" s="44">
        <v>10000.000000000009</v>
      </c>
      <c r="J47" s="44">
        <v>9999.9999999999945</v>
      </c>
      <c r="K47" s="40">
        <v>12500.000000000009</v>
      </c>
      <c r="O47" s="78"/>
      <c r="P47" s="153"/>
      <c r="Q47" s="64"/>
      <c r="R47" s="7" t="s">
        <v>41</v>
      </c>
      <c r="S47" s="44">
        <f>+E47*'71'!B$27</f>
        <v>5180.5000000000091</v>
      </c>
      <c r="T47" s="44">
        <f>+F47*'71'!C$27</f>
        <v>3485.0000000000014</v>
      </c>
      <c r="U47" s="44">
        <f>+G47*'71'!D$27</f>
        <v>14714.999999999998</v>
      </c>
      <c r="V47" s="44">
        <f>+H47*'71'!E$27</f>
        <v>6254.9999999999991</v>
      </c>
      <c r="W47" s="44">
        <f>+I47*'71'!F$27</f>
        <v>11390.000000000011</v>
      </c>
      <c r="X47" s="44">
        <f>+J47*'71'!G$27</f>
        <v>10859.999999999995</v>
      </c>
      <c r="Y47" s="40">
        <f>+K47*'71'!H$27</f>
        <v>12500.000000000009</v>
      </c>
    </row>
    <row r="48" spans="1:25" x14ac:dyDescent="0.25">
      <c r="A48" s="78"/>
      <c r="B48" s="153"/>
      <c r="C48" s="64" t="s">
        <v>83</v>
      </c>
      <c r="D48" s="7" t="s">
        <v>6</v>
      </c>
      <c r="E48" s="7">
        <v>120000</v>
      </c>
      <c r="F48" s="44">
        <v>151551</v>
      </c>
      <c r="G48" s="44">
        <v>180000</v>
      </c>
      <c r="H48" s="44">
        <v>200000</v>
      </c>
      <c r="I48" s="44">
        <v>240000</v>
      </c>
      <c r="J48" s="44">
        <v>270000</v>
      </c>
      <c r="K48" s="40">
        <v>300000</v>
      </c>
      <c r="O48" s="78"/>
      <c r="P48" s="153"/>
      <c r="Q48" s="64" t="s">
        <v>83</v>
      </c>
      <c r="R48" s="7" t="s">
        <v>6</v>
      </c>
      <c r="S48" s="44">
        <f>+E48*'71'!B$27</f>
        <v>191279.99999999997</v>
      </c>
      <c r="T48" s="44">
        <f>+F48*'71'!C$27</f>
        <v>211262.09400000001</v>
      </c>
      <c r="U48" s="44">
        <f>+G48*'71'!D$27</f>
        <v>235440</v>
      </c>
      <c r="V48" s="44">
        <f>+H48*'71'!E$27</f>
        <v>250199.99999999997</v>
      </c>
      <c r="W48" s="44">
        <f>+I48*'71'!F$27</f>
        <v>273360</v>
      </c>
      <c r="X48" s="44">
        <f>+J48*'71'!G$27</f>
        <v>293220</v>
      </c>
      <c r="Y48" s="40">
        <f>+K48*'71'!H$27</f>
        <v>300000</v>
      </c>
    </row>
    <row r="49" spans="1:25" x14ac:dyDescent="0.25">
      <c r="A49" s="78"/>
      <c r="B49" s="153"/>
      <c r="C49" s="64"/>
      <c r="D49" s="7" t="s">
        <v>41</v>
      </c>
      <c r="E49" s="7"/>
      <c r="F49" s="44">
        <v>2249.9999999999986</v>
      </c>
      <c r="G49" s="44">
        <v>0</v>
      </c>
      <c r="H49" s="44">
        <v>1250.0000000000023</v>
      </c>
      <c r="I49" s="44">
        <v>0</v>
      </c>
      <c r="J49" s="44">
        <v>0</v>
      </c>
      <c r="K49" s="40">
        <v>4999.9999999999964</v>
      </c>
      <c r="O49" s="78"/>
      <c r="P49" s="153"/>
      <c r="Q49" s="64"/>
      <c r="R49" s="7" t="s">
        <v>41</v>
      </c>
      <c r="S49" s="44">
        <f>+E49*'71'!B$27</f>
        <v>0</v>
      </c>
      <c r="T49" s="44">
        <f>+F49*'71'!C$27</f>
        <v>3136.4999999999982</v>
      </c>
      <c r="U49" s="44">
        <f>+G49*'71'!D$27</f>
        <v>0</v>
      </c>
      <c r="V49" s="44">
        <f>+H49*'71'!E$27</f>
        <v>1563.7500000000027</v>
      </c>
      <c r="W49" s="44">
        <f>+I49*'71'!F$27</f>
        <v>0</v>
      </c>
      <c r="X49" s="44">
        <f>+J49*'71'!G$27</f>
        <v>0</v>
      </c>
      <c r="Y49" s="40">
        <f>+K49*'71'!H$27</f>
        <v>4999.9999999999964</v>
      </c>
    </row>
    <row r="50" spans="1:25" x14ac:dyDescent="0.25">
      <c r="A50" s="78"/>
      <c r="B50" s="153"/>
      <c r="C50" s="64" t="s">
        <v>84</v>
      </c>
      <c r="D50" s="7" t="s">
        <v>6</v>
      </c>
      <c r="E50" s="7">
        <v>130000</v>
      </c>
      <c r="F50" s="44">
        <v>160000</v>
      </c>
      <c r="G50" s="44">
        <v>180000</v>
      </c>
      <c r="H50" s="44">
        <v>210000</v>
      </c>
      <c r="I50" s="44">
        <v>242000</v>
      </c>
      <c r="J50" s="44">
        <v>270000</v>
      </c>
      <c r="K50" s="40">
        <v>301000</v>
      </c>
      <c r="O50" s="78"/>
      <c r="P50" s="153"/>
      <c r="Q50" s="64" t="s">
        <v>84</v>
      </c>
      <c r="R50" s="7" t="s">
        <v>6</v>
      </c>
      <c r="S50" s="44">
        <f>+E50*'71'!B$27</f>
        <v>207219.99999999997</v>
      </c>
      <c r="T50" s="44">
        <f>+F50*'71'!C$27</f>
        <v>223040.00000000003</v>
      </c>
      <c r="U50" s="44">
        <f>+G50*'71'!D$27</f>
        <v>235440</v>
      </c>
      <c r="V50" s="44">
        <f>+H50*'71'!E$27</f>
        <v>262710</v>
      </c>
      <c r="W50" s="44">
        <f>+I50*'71'!F$27</f>
        <v>275638</v>
      </c>
      <c r="X50" s="44">
        <f>+J50*'71'!G$27</f>
        <v>293220</v>
      </c>
      <c r="Y50" s="40">
        <f>+K50*'71'!H$27</f>
        <v>301000</v>
      </c>
    </row>
    <row r="51" spans="1:25" x14ac:dyDescent="0.25">
      <c r="A51" s="78"/>
      <c r="B51" s="153"/>
      <c r="C51" s="64"/>
      <c r="D51" s="7" t="s">
        <v>41</v>
      </c>
      <c r="E51" s="7">
        <v>1249.999999999997</v>
      </c>
      <c r="F51" s="44">
        <v>1249.9999999999955</v>
      </c>
      <c r="G51" s="44">
        <v>0</v>
      </c>
      <c r="H51" s="44">
        <v>0</v>
      </c>
      <c r="I51" s="44">
        <v>1000.0000000000009</v>
      </c>
      <c r="J51" s="44">
        <v>1007.7500000000001</v>
      </c>
      <c r="K51" s="40">
        <v>2499.9999999999868</v>
      </c>
      <c r="O51" s="78"/>
      <c r="P51" s="153"/>
      <c r="Q51" s="64"/>
      <c r="R51" s="7" t="s">
        <v>41</v>
      </c>
      <c r="S51" s="44">
        <f>+E51*'71'!B$27</f>
        <v>1992.4999999999952</v>
      </c>
      <c r="T51" s="44">
        <f>+F51*'71'!C$27</f>
        <v>1742.4999999999939</v>
      </c>
      <c r="U51" s="44">
        <f>+G51*'71'!D$27</f>
        <v>0</v>
      </c>
      <c r="V51" s="44">
        <f>+H51*'71'!E$27</f>
        <v>0</v>
      </c>
      <c r="W51" s="44">
        <f>+I51*'71'!F$27</f>
        <v>1139.0000000000011</v>
      </c>
      <c r="X51" s="44">
        <f>+J51*'71'!G$27</f>
        <v>1094.4165000000003</v>
      </c>
      <c r="Y51" s="40">
        <f>+K51*'71'!H$27</f>
        <v>2499.9999999999868</v>
      </c>
    </row>
    <row r="52" spans="1:25" x14ac:dyDescent="0.25">
      <c r="A52" s="78"/>
      <c r="B52" s="153"/>
      <c r="C52" s="64" t="s">
        <v>85</v>
      </c>
      <c r="D52" s="7" t="s">
        <v>6</v>
      </c>
      <c r="E52" s="7">
        <v>138000</v>
      </c>
      <c r="F52" s="44">
        <v>165000</v>
      </c>
      <c r="G52" s="44">
        <v>185000</v>
      </c>
      <c r="H52" s="44">
        <v>212000</v>
      </c>
      <c r="I52" s="44">
        <v>250000</v>
      </c>
      <c r="J52" s="44">
        <v>280000</v>
      </c>
      <c r="K52" s="40">
        <v>320000</v>
      </c>
      <c r="O52" s="78"/>
      <c r="P52" s="153"/>
      <c r="Q52" s="64" t="s">
        <v>85</v>
      </c>
      <c r="R52" s="7" t="s">
        <v>6</v>
      </c>
      <c r="S52" s="44">
        <f>+E52*'71'!B$27</f>
        <v>219971.99999999997</v>
      </c>
      <c r="T52" s="44">
        <f>+F52*'71'!C$27</f>
        <v>230010.00000000003</v>
      </c>
      <c r="U52" s="44">
        <f>+G52*'71'!D$27</f>
        <v>241980</v>
      </c>
      <c r="V52" s="44">
        <f>+H52*'71'!E$27</f>
        <v>265212</v>
      </c>
      <c r="W52" s="44">
        <f>+I52*'71'!F$27</f>
        <v>284750</v>
      </c>
      <c r="X52" s="44">
        <f>+J52*'71'!G$27</f>
        <v>304080</v>
      </c>
      <c r="Y52" s="40">
        <f>+K52*'71'!H$27</f>
        <v>320000</v>
      </c>
    </row>
    <row r="53" spans="1:25" x14ac:dyDescent="0.25">
      <c r="A53" s="78"/>
      <c r="B53" s="153"/>
      <c r="C53" s="64"/>
      <c r="D53" s="7" t="s">
        <v>41</v>
      </c>
      <c r="E53" s="7">
        <v>1250.0000000000011</v>
      </c>
      <c r="F53" s="44">
        <v>500.00000000000273</v>
      </c>
      <c r="G53" s="44">
        <v>1378.7499999999982</v>
      </c>
      <c r="H53" s="44">
        <v>2500.0000000000159</v>
      </c>
      <c r="I53" s="44">
        <v>0</v>
      </c>
      <c r="J53" s="44">
        <v>1249.9999999999975</v>
      </c>
      <c r="K53" s="40">
        <v>2499.9999999999977</v>
      </c>
      <c r="O53" s="78"/>
      <c r="P53" s="153"/>
      <c r="Q53" s="64"/>
      <c r="R53" s="7" t="s">
        <v>41</v>
      </c>
      <c r="S53" s="44">
        <f>+E53*'71'!B$27</f>
        <v>1992.5000000000016</v>
      </c>
      <c r="T53" s="44">
        <f>+F53*'71'!C$27</f>
        <v>697.00000000000387</v>
      </c>
      <c r="U53" s="44">
        <f>+G53*'71'!D$27</f>
        <v>1803.4049999999977</v>
      </c>
      <c r="V53" s="44">
        <f>+H53*'71'!E$27</f>
        <v>3127.5000000000196</v>
      </c>
      <c r="W53" s="44">
        <f>+I53*'71'!F$27</f>
        <v>0</v>
      </c>
      <c r="X53" s="44">
        <f>+J53*'71'!G$27</f>
        <v>1357.4999999999973</v>
      </c>
      <c r="Y53" s="40">
        <f>+K53*'71'!H$27</f>
        <v>2499.9999999999977</v>
      </c>
    </row>
    <row r="54" spans="1:25" x14ac:dyDescent="0.25">
      <c r="A54" s="78"/>
      <c r="B54" s="153"/>
      <c r="C54" s="64" t="s">
        <v>86</v>
      </c>
      <c r="D54" s="7" t="s">
        <v>6</v>
      </c>
      <c r="E54" s="44">
        <v>160000</v>
      </c>
      <c r="F54" s="44">
        <v>200000</v>
      </c>
      <c r="G54" s="44">
        <v>200000</v>
      </c>
      <c r="H54" s="44">
        <v>250000</v>
      </c>
      <c r="I54" s="44">
        <v>300000</v>
      </c>
      <c r="J54" s="44">
        <v>300000</v>
      </c>
      <c r="K54" s="40">
        <v>350000</v>
      </c>
      <c r="O54" s="78"/>
      <c r="P54" s="153"/>
      <c r="Q54" s="64" t="s">
        <v>86</v>
      </c>
      <c r="R54" s="7" t="s">
        <v>6</v>
      </c>
      <c r="S54" s="44">
        <f>+E54*'71'!B$27</f>
        <v>255039.99999999997</v>
      </c>
      <c r="T54" s="44">
        <f>+F54*'71'!C$27</f>
        <v>278800</v>
      </c>
      <c r="U54" s="44">
        <f>+G54*'71'!D$27</f>
        <v>261600</v>
      </c>
      <c r="V54" s="44">
        <f>+H54*'71'!E$27</f>
        <v>312750</v>
      </c>
      <c r="W54" s="44">
        <f>+I54*'71'!F$27</f>
        <v>341700</v>
      </c>
      <c r="X54" s="44">
        <f>+J54*'71'!G$27</f>
        <v>325800</v>
      </c>
      <c r="Y54" s="40">
        <f>+K54*'71'!H$27</f>
        <v>350000</v>
      </c>
    </row>
    <row r="55" spans="1:25" x14ac:dyDescent="0.25">
      <c r="A55" s="78"/>
      <c r="B55" s="153"/>
      <c r="C55" s="64"/>
      <c r="D55" s="7" t="s">
        <v>41</v>
      </c>
      <c r="E55" s="44">
        <v>500.00000000000097</v>
      </c>
      <c r="F55" s="44">
        <v>0</v>
      </c>
      <c r="G55" s="44">
        <v>0</v>
      </c>
      <c r="H55" s="44">
        <v>0</v>
      </c>
      <c r="I55" s="44">
        <v>0</v>
      </c>
      <c r="J55" s="44">
        <v>2499.9999999999968</v>
      </c>
      <c r="K55" s="40">
        <v>0</v>
      </c>
      <c r="O55" s="78"/>
      <c r="P55" s="153"/>
      <c r="Q55" s="64"/>
      <c r="R55" s="7" t="s">
        <v>41</v>
      </c>
      <c r="S55" s="44">
        <f>+E55*'71'!B$27</f>
        <v>797.00000000000148</v>
      </c>
      <c r="T55" s="44">
        <f>+F55*'71'!C$27</f>
        <v>0</v>
      </c>
      <c r="U55" s="44">
        <f>+G55*'71'!D$27</f>
        <v>0</v>
      </c>
      <c r="V55" s="44">
        <f>+H55*'71'!E$27</f>
        <v>0</v>
      </c>
      <c r="W55" s="44">
        <f>+I55*'71'!F$27</f>
        <v>0</v>
      </c>
      <c r="X55" s="44">
        <f>+J55*'71'!G$27</f>
        <v>2714.9999999999968</v>
      </c>
      <c r="Y55" s="40">
        <f>+K55*'71'!H$27</f>
        <v>0</v>
      </c>
    </row>
    <row r="56" spans="1:25" x14ac:dyDescent="0.25">
      <c r="A56" s="78"/>
      <c r="B56" s="153"/>
      <c r="C56" s="64" t="s">
        <v>87</v>
      </c>
      <c r="D56" s="7" t="s">
        <v>6</v>
      </c>
      <c r="E56" s="44">
        <v>200000</v>
      </c>
      <c r="F56" s="44">
        <v>238000</v>
      </c>
      <c r="G56" s="44">
        <v>250000</v>
      </c>
      <c r="H56" s="44">
        <v>300000</v>
      </c>
      <c r="I56" s="44">
        <v>300000</v>
      </c>
      <c r="J56" s="44">
        <v>350000</v>
      </c>
      <c r="K56" s="40">
        <v>400000</v>
      </c>
      <c r="O56" s="78"/>
      <c r="P56" s="153"/>
      <c r="Q56" s="64" t="s">
        <v>87</v>
      </c>
      <c r="R56" s="7" t="s">
        <v>6</v>
      </c>
      <c r="S56" s="44">
        <f>+E56*'71'!B$27</f>
        <v>318800</v>
      </c>
      <c r="T56" s="44">
        <f>+F56*'71'!C$27</f>
        <v>331772.00000000006</v>
      </c>
      <c r="U56" s="44">
        <f>+G56*'71'!D$27</f>
        <v>327000</v>
      </c>
      <c r="V56" s="44">
        <f>+H56*'71'!E$27</f>
        <v>375299.99999999994</v>
      </c>
      <c r="W56" s="44">
        <f>+I56*'71'!F$27</f>
        <v>341700</v>
      </c>
      <c r="X56" s="44">
        <f>+J56*'71'!G$27</f>
        <v>380100</v>
      </c>
      <c r="Y56" s="40">
        <f>+K56*'71'!H$27</f>
        <v>400000</v>
      </c>
    </row>
    <row r="57" spans="1:25" x14ac:dyDescent="0.25">
      <c r="A57" s="78"/>
      <c r="B57" s="153"/>
      <c r="C57" s="64"/>
      <c r="D57" s="7" t="s">
        <v>41</v>
      </c>
      <c r="E57" s="44">
        <v>5000.0000000000091</v>
      </c>
      <c r="F57" s="44">
        <v>7499.9999999999936</v>
      </c>
      <c r="G57" s="44">
        <v>5000.0000000000109</v>
      </c>
      <c r="H57" s="44">
        <v>2499.9999999999982</v>
      </c>
      <c r="I57" s="44">
        <v>5000.0000000000018</v>
      </c>
      <c r="J57" s="44">
        <v>2500.0000000000005</v>
      </c>
      <c r="K57" s="40">
        <v>4999.9999999999991</v>
      </c>
      <c r="O57" s="78"/>
      <c r="P57" s="153"/>
      <c r="Q57" s="64"/>
      <c r="R57" s="7" t="s">
        <v>41</v>
      </c>
      <c r="S57" s="44">
        <f>+E57*'71'!B$27</f>
        <v>7970.0000000000136</v>
      </c>
      <c r="T57" s="44">
        <f>+F57*'71'!C$27</f>
        <v>10454.999999999993</v>
      </c>
      <c r="U57" s="44">
        <f>+G57*'71'!D$27</f>
        <v>6540.0000000000146</v>
      </c>
      <c r="V57" s="44">
        <f>+H57*'71'!E$27</f>
        <v>3127.4999999999973</v>
      </c>
      <c r="W57" s="44">
        <f>+I57*'71'!F$27</f>
        <v>5695.0000000000018</v>
      </c>
      <c r="X57" s="44">
        <f>+J57*'71'!G$27</f>
        <v>2715.0000000000009</v>
      </c>
      <c r="Y57" s="40">
        <f>+K57*'71'!H$27</f>
        <v>4999.9999999999991</v>
      </c>
    </row>
    <row r="58" spans="1:25" x14ac:dyDescent="0.25">
      <c r="A58" s="78"/>
      <c r="B58" s="153"/>
      <c r="C58" s="64" t="s">
        <v>88</v>
      </c>
      <c r="D58" s="7" t="s">
        <v>6</v>
      </c>
      <c r="E58" s="44">
        <v>400000</v>
      </c>
      <c r="F58" s="44">
        <v>476169</v>
      </c>
      <c r="G58" s="44">
        <v>500000</v>
      </c>
      <c r="H58" s="44">
        <v>560000</v>
      </c>
      <c r="I58" s="44">
        <v>600000</v>
      </c>
      <c r="J58" s="44">
        <v>650000</v>
      </c>
      <c r="K58" s="40">
        <v>750000</v>
      </c>
      <c r="O58" s="78"/>
      <c r="P58" s="153"/>
      <c r="Q58" s="64" t="s">
        <v>88</v>
      </c>
      <c r="R58" s="7" t="s">
        <v>6</v>
      </c>
      <c r="S58" s="44">
        <f>+E58*'71'!B$27</f>
        <v>637600</v>
      </c>
      <c r="T58" s="44">
        <f>+F58*'71'!C$27</f>
        <v>663779.58600000001</v>
      </c>
      <c r="U58" s="44">
        <f>+G58*'71'!D$27</f>
        <v>654000</v>
      </c>
      <c r="V58" s="44">
        <f>+H58*'71'!E$27</f>
        <v>700559.99999999988</v>
      </c>
      <c r="W58" s="44">
        <f>+I58*'71'!F$27</f>
        <v>683400</v>
      </c>
      <c r="X58" s="44">
        <f>+J58*'71'!G$27</f>
        <v>705900</v>
      </c>
      <c r="Y58" s="40">
        <f>+K58*'71'!H$27</f>
        <v>750000</v>
      </c>
    </row>
    <row r="59" spans="1:25" x14ac:dyDescent="0.25">
      <c r="A59" s="78"/>
      <c r="B59" s="153"/>
      <c r="C59" s="64"/>
      <c r="D59" s="7" t="s">
        <v>41</v>
      </c>
      <c r="E59" s="44"/>
      <c r="F59" s="44">
        <v>12499.999999999976</v>
      </c>
      <c r="G59" s="44">
        <v>11250.000000000007</v>
      </c>
      <c r="H59" s="44">
        <v>24999.999999999975</v>
      </c>
      <c r="I59" s="44">
        <v>7732.5000000000146</v>
      </c>
      <c r="J59" s="44">
        <v>25000.000000000029</v>
      </c>
      <c r="K59" s="40">
        <v>25000.000000000025</v>
      </c>
      <c r="O59" s="78"/>
      <c r="P59" s="153"/>
      <c r="Q59" s="64"/>
      <c r="R59" s="7" t="s">
        <v>41</v>
      </c>
      <c r="S59" s="44">
        <f>+E59*'71'!B$27</f>
        <v>0</v>
      </c>
      <c r="T59" s="44">
        <f>+F59*'71'!C$27</f>
        <v>17424.999999999967</v>
      </c>
      <c r="U59" s="44">
        <f>+G59*'71'!D$27</f>
        <v>14715.000000000011</v>
      </c>
      <c r="V59" s="44">
        <f>+H59*'71'!E$27</f>
        <v>31274.999999999964</v>
      </c>
      <c r="W59" s="44">
        <f>+I59*'71'!F$27</f>
        <v>8807.3175000000174</v>
      </c>
      <c r="X59" s="44">
        <f>+J59*'71'!G$27</f>
        <v>27150.000000000033</v>
      </c>
      <c r="Y59" s="40">
        <f>+K59*'71'!H$27</f>
        <v>25000.000000000025</v>
      </c>
    </row>
    <row r="60" spans="1:25" x14ac:dyDescent="0.25">
      <c r="A60" s="78"/>
      <c r="B60" s="153"/>
      <c r="C60" s="64" t="s">
        <v>89</v>
      </c>
      <c r="D60" s="7" t="s">
        <v>6</v>
      </c>
      <c r="E60" s="44">
        <v>140000</v>
      </c>
      <c r="F60" s="44" t="s">
        <v>13</v>
      </c>
      <c r="G60" s="44" t="s">
        <v>13</v>
      </c>
      <c r="H60" s="44">
        <v>280000</v>
      </c>
      <c r="I60" s="44">
        <v>280000</v>
      </c>
      <c r="J60" s="44">
        <v>380000</v>
      </c>
      <c r="K60" s="40">
        <v>486260</v>
      </c>
      <c r="O60" s="78"/>
      <c r="P60" s="153"/>
      <c r="Q60" s="64" t="s">
        <v>89</v>
      </c>
      <c r="R60" s="7" t="s">
        <v>6</v>
      </c>
      <c r="S60" s="44">
        <f>+E60*'71'!B$27</f>
        <v>223159.99999999997</v>
      </c>
      <c r="T60" s="44" t="s">
        <v>13</v>
      </c>
      <c r="U60" s="44" t="s">
        <v>13</v>
      </c>
      <c r="V60" s="44">
        <f>+H60*'71'!E$27</f>
        <v>350279.99999999994</v>
      </c>
      <c r="W60" s="44">
        <f>+I60*'71'!F$27</f>
        <v>318920</v>
      </c>
      <c r="X60" s="44">
        <f>+J60*'71'!G$27</f>
        <v>412680</v>
      </c>
      <c r="Y60" s="40">
        <f>+K60*'71'!H$27</f>
        <v>486260</v>
      </c>
    </row>
    <row r="61" spans="1:25" x14ac:dyDescent="0.25">
      <c r="A61" s="30"/>
      <c r="B61" s="153"/>
      <c r="C61" s="64"/>
      <c r="D61" s="7" t="s">
        <v>41</v>
      </c>
      <c r="E61" s="44">
        <v>9856.4999999999964</v>
      </c>
      <c r="F61" s="44" t="s">
        <v>13</v>
      </c>
      <c r="G61" s="44" t="s">
        <v>13</v>
      </c>
      <c r="H61" s="44">
        <v>12499.999999999995</v>
      </c>
      <c r="I61" s="44">
        <v>25000.000000000004</v>
      </c>
      <c r="J61" s="44">
        <v>12499.999999999993</v>
      </c>
      <c r="K61" s="40">
        <v>12500.000000000005</v>
      </c>
      <c r="O61" s="30"/>
      <c r="P61" s="153"/>
      <c r="Q61" s="64"/>
      <c r="R61" s="7" t="s">
        <v>41</v>
      </c>
      <c r="S61" s="44">
        <f>+E61*'71'!B$27</f>
        <v>15711.260999999993</v>
      </c>
      <c r="T61" s="44" t="s">
        <v>13</v>
      </c>
      <c r="U61" s="44" t="s">
        <v>13</v>
      </c>
      <c r="V61" s="44">
        <f>+H61*'71'!E$27</f>
        <v>15637.499999999991</v>
      </c>
      <c r="W61" s="44">
        <f>+I61*'71'!F$27</f>
        <v>28475.000000000004</v>
      </c>
      <c r="X61" s="44">
        <f>+J61*'71'!G$27</f>
        <v>13574.999999999993</v>
      </c>
      <c r="Y61" s="40">
        <f>+K61*'71'!H$27</f>
        <v>12500.000000000005</v>
      </c>
    </row>
    <row r="62" spans="1:25" x14ac:dyDescent="0.25">
      <c r="A62" s="30"/>
      <c r="B62" s="153"/>
      <c r="C62" s="73" t="s">
        <v>20</v>
      </c>
      <c r="D62" s="7" t="s">
        <v>6</v>
      </c>
      <c r="E62" s="44">
        <f>+'80'!E75</f>
        <v>150000</v>
      </c>
      <c r="F62" s="44">
        <f>+'80'!F75</f>
        <v>200000</v>
      </c>
      <c r="G62" s="44">
        <f>+'80'!G75</f>
        <v>200000</v>
      </c>
      <c r="H62" s="44">
        <f>+'80'!H75</f>
        <v>260000</v>
      </c>
      <c r="I62" s="44">
        <f>+'80'!I75</f>
        <v>300000</v>
      </c>
      <c r="J62" s="44">
        <f>+'80'!J75</f>
        <v>350000</v>
      </c>
      <c r="K62" s="40">
        <f>+'80'!K75</f>
        <v>400000</v>
      </c>
      <c r="O62" s="30"/>
      <c r="P62" s="153"/>
      <c r="Q62" s="73" t="s">
        <v>20</v>
      </c>
      <c r="R62" s="7" t="s">
        <v>6</v>
      </c>
      <c r="S62" s="44">
        <f>+E62*'71'!B$27</f>
        <v>239099.99999999997</v>
      </c>
      <c r="T62" s="44">
        <f>+F62*'71'!C$27</f>
        <v>278800</v>
      </c>
      <c r="U62" s="44">
        <f>+G62*'71'!D$27</f>
        <v>261600</v>
      </c>
      <c r="V62" s="44">
        <f>+H62*'71'!E$27</f>
        <v>325260</v>
      </c>
      <c r="W62" s="44">
        <f>+I62*'71'!F$27</f>
        <v>341700</v>
      </c>
      <c r="X62" s="44">
        <f>+J62*'71'!G$27</f>
        <v>380100</v>
      </c>
      <c r="Y62" s="40">
        <f>+K62*'71'!H$27</f>
        <v>400000</v>
      </c>
    </row>
    <row r="63" spans="1:25" x14ac:dyDescent="0.25">
      <c r="A63" s="30"/>
      <c r="B63" s="153"/>
      <c r="C63" s="73"/>
      <c r="D63" s="7" t="s">
        <v>7</v>
      </c>
      <c r="E63" s="44">
        <f>+'80'!E76</f>
        <v>2499.9999999999777</v>
      </c>
      <c r="F63" s="44">
        <f>+'80'!F76</f>
        <v>0</v>
      </c>
      <c r="G63" s="44">
        <f>+'80'!G76</f>
        <v>0</v>
      </c>
      <c r="H63" s="44">
        <f>+'80'!H76</f>
        <v>4999.9999999999964</v>
      </c>
      <c r="I63" s="44">
        <f>+'80'!I76</f>
        <v>0</v>
      </c>
      <c r="J63" s="44">
        <f>+'80'!J76</f>
        <v>2952.5000000000027</v>
      </c>
      <c r="K63" s="40">
        <f>+'80'!K76</f>
        <v>5000.0000000000191</v>
      </c>
      <c r="O63" s="30"/>
      <c r="P63" s="153"/>
      <c r="Q63" s="73"/>
      <c r="R63" s="7" t="s">
        <v>7</v>
      </c>
      <c r="S63" s="44">
        <f>+E63*'71'!B$27</f>
        <v>3984.9999999999641</v>
      </c>
      <c r="T63" s="44">
        <f>+F63*'71'!C$27</f>
        <v>0</v>
      </c>
      <c r="U63" s="44">
        <f>+G63*'71'!D$27</f>
        <v>0</v>
      </c>
      <c r="V63" s="44">
        <f>+H63*'71'!E$27</f>
        <v>6254.9999999999945</v>
      </c>
      <c r="W63" s="44">
        <f>+I63*'71'!F$27</f>
        <v>0</v>
      </c>
      <c r="X63" s="44">
        <f>+J63*'71'!G$27</f>
        <v>3206.4150000000031</v>
      </c>
      <c r="Y63" s="40">
        <f>+K63*'71'!H$27</f>
        <v>5000.0000000000191</v>
      </c>
    </row>
    <row r="64" spans="1:25" x14ac:dyDescent="0.25">
      <c r="A64" s="11"/>
      <c r="B64" s="25"/>
      <c r="C64" s="25"/>
      <c r="D64" s="25"/>
      <c r="E64" s="25"/>
      <c r="F64" s="25"/>
      <c r="G64" s="25"/>
      <c r="H64" s="25"/>
      <c r="I64" s="25"/>
      <c r="J64" s="25"/>
      <c r="K64" s="79"/>
      <c r="O64" s="11"/>
      <c r="P64" s="25"/>
      <c r="Q64" s="25"/>
      <c r="R64" s="25"/>
      <c r="S64" s="25"/>
      <c r="T64" s="25"/>
      <c r="U64" s="25"/>
      <c r="V64" s="25"/>
      <c r="W64" s="25"/>
      <c r="X64" s="25"/>
      <c r="Y64" s="79"/>
    </row>
    <row r="65" spans="1:25" x14ac:dyDescent="0.25">
      <c r="A65" s="174" t="s">
        <v>8</v>
      </c>
      <c r="B65" s="174"/>
      <c r="C65" s="174"/>
      <c r="D65" s="174"/>
      <c r="O65" s="174" t="s">
        <v>8</v>
      </c>
      <c r="P65" s="174"/>
      <c r="Q65" s="174"/>
      <c r="R65" s="174"/>
    </row>
    <row r="66" spans="1:25" ht="53.25" customHeight="1" x14ac:dyDescent="0.25">
      <c r="A66" s="172" t="s">
        <v>15</v>
      </c>
      <c r="B66" s="172"/>
      <c r="C66" s="172"/>
      <c r="D66" s="172"/>
      <c r="E66" s="172"/>
      <c r="F66" s="172"/>
      <c r="G66" s="172"/>
      <c r="H66" s="172"/>
      <c r="I66" s="172"/>
      <c r="J66" s="172"/>
      <c r="K66" s="172"/>
      <c r="O66" s="172" t="s">
        <v>15</v>
      </c>
      <c r="P66" s="172"/>
      <c r="Q66" s="172"/>
      <c r="R66" s="172"/>
      <c r="S66" s="172"/>
      <c r="T66" s="172"/>
      <c r="U66" s="172"/>
      <c r="V66" s="172"/>
      <c r="W66" s="172"/>
      <c r="X66" s="172"/>
      <c r="Y66" s="172"/>
    </row>
    <row r="67" spans="1:25" ht="58.5" customHeight="1" x14ac:dyDescent="0.25">
      <c r="A67" s="172" t="s">
        <v>16</v>
      </c>
      <c r="B67" s="172"/>
      <c r="C67" s="172"/>
      <c r="D67" s="172"/>
      <c r="E67" s="172"/>
      <c r="F67" s="172"/>
      <c r="G67" s="172"/>
      <c r="H67" s="172"/>
      <c r="I67" s="172"/>
      <c r="J67" s="172"/>
      <c r="K67" s="172"/>
      <c r="O67" s="172" t="s">
        <v>16</v>
      </c>
      <c r="P67" s="172"/>
      <c r="Q67" s="172"/>
      <c r="R67" s="172"/>
      <c r="S67" s="172"/>
      <c r="T67" s="172"/>
      <c r="U67" s="172"/>
      <c r="V67" s="172"/>
      <c r="W67" s="172"/>
      <c r="X67" s="172"/>
      <c r="Y67" s="172"/>
    </row>
    <row r="68" spans="1:25" x14ac:dyDescent="0.25">
      <c r="A68" s="172" t="s">
        <v>257</v>
      </c>
      <c r="B68" s="172"/>
      <c r="C68" s="172"/>
      <c r="D68" s="172"/>
      <c r="E68" s="172"/>
      <c r="F68" s="172"/>
      <c r="G68" s="172"/>
      <c r="H68" s="172"/>
      <c r="I68" s="172"/>
      <c r="J68" s="172"/>
      <c r="K68" s="143"/>
      <c r="O68" s="172" t="s">
        <v>257</v>
      </c>
      <c r="P68" s="172"/>
      <c r="Q68" s="172"/>
      <c r="R68" s="172"/>
      <c r="S68" s="172"/>
      <c r="T68" s="172"/>
      <c r="U68" s="172"/>
      <c r="V68" s="172"/>
      <c r="W68" s="172"/>
      <c r="X68" s="172"/>
      <c r="Y68" s="143"/>
    </row>
    <row r="69" spans="1:25" x14ac:dyDescent="0.25">
      <c r="A69" s="172" t="s">
        <v>11</v>
      </c>
      <c r="B69" s="172"/>
      <c r="C69" s="172"/>
      <c r="D69" s="172"/>
      <c r="E69" s="172"/>
      <c r="F69" s="172"/>
      <c r="G69" s="172"/>
      <c r="H69" s="172"/>
      <c r="I69" s="172"/>
      <c r="J69" s="172"/>
      <c r="K69" s="172"/>
      <c r="O69" s="172" t="s">
        <v>11</v>
      </c>
      <c r="P69" s="172"/>
      <c r="Q69" s="172"/>
      <c r="R69" s="172"/>
      <c r="S69" s="172"/>
      <c r="T69" s="172"/>
      <c r="U69" s="172"/>
      <c r="V69" s="172"/>
      <c r="W69" s="172"/>
      <c r="X69" s="172"/>
      <c r="Y69" s="172"/>
    </row>
  </sheetData>
  <mergeCells count="10">
    <mergeCell ref="A65:D65"/>
    <mergeCell ref="A66:K66"/>
    <mergeCell ref="A67:K67"/>
    <mergeCell ref="A68:J68"/>
    <mergeCell ref="A69:K69"/>
    <mergeCell ref="O65:R65"/>
    <mergeCell ref="O66:Y66"/>
    <mergeCell ref="O67:Y67"/>
    <mergeCell ref="O68:X68"/>
    <mergeCell ref="O69:Y69"/>
  </mergeCells>
  <hyperlinks>
    <hyperlink ref="A1" location="Indice!A1" display="Indice" xr:uid="{F08AFEF0-EB50-40C7-81A6-47A7AEA8F637}"/>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438A0-F761-4FA4-B627-0036B31DE028}">
  <dimension ref="A1:Q21"/>
  <sheetViews>
    <sheetView workbookViewId="0"/>
  </sheetViews>
  <sheetFormatPr baseColWidth="10" defaultRowHeight="15" x14ac:dyDescent="0.25"/>
  <cols>
    <col min="3" max="3" width="17.140625" customWidth="1"/>
    <col min="13" max="13" width="13" customWidth="1"/>
  </cols>
  <sheetData>
    <row r="1" spans="1:17" x14ac:dyDescent="0.25">
      <c r="A1" s="166" t="s">
        <v>278</v>
      </c>
    </row>
    <row r="3" spans="1:17" x14ac:dyDescent="0.25">
      <c r="A3" s="176" t="s">
        <v>381</v>
      </c>
      <c r="B3" s="176"/>
      <c r="C3" s="176"/>
      <c r="D3" s="176"/>
      <c r="E3" s="176"/>
      <c r="F3" s="176"/>
      <c r="G3" s="176"/>
      <c r="K3" s="176" t="s">
        <v>381</v>
      </c>
      <c r="L3" s="176"/>
      <c r="M3" s="176"/>
      <c r="N3" s="176"/>
      <c r="O3" s="176"/>
      <c r="P3" s="176"/>
      <c r="Q3" s="176"/>
    </row>
    <row r="4" spans="1:17" x14ac:dyDescent="0.25">
      <c r="A4" s="177" t="s">
        <v>256</v>
      </c>
      <c r="B4" s="177"/>
      <c r="C4" s="177"/>
      <c r="D4" s="177"/>
      <c r="E4" s="177"/>
      <c r="F4" s="177"/>
      <c r="G4" s="177"/>
      <c r="K4" s="177" t="s">
        <v>271</v>
      </c>
      <c r="L4" s="177"/>
      <c r="M4" s="177"/>
      <c r="N4" s="177"/>
      <c r="O4" s="177"/>
      <c r="P4" s="177"/>
      <c r="Q4" s="177"/>
    </row>
    <row r="6" spans="1:17" x14ac:dyDescent="0.25">
      <c r="A6" s="101"/>
      <c r="B6" s="102"/>
      <c r="C6" s="102"/>
      <c r="D6" s="103"/>
      <c r="E6" s="103"/>
      <c r="F6" s="103"/>
      <c r="G6" s="103"/>
      <c r="K6" s="101"/>
      <c r="L6" s="102"/>
      <c r="M6" s="102"/>
      <c r="N6" s="103"/>
      <c r="O6" s="103"/>
      <c r="P6" s="103"/>
      <c r="Q6" s="103"/>
    </row>
    <row r="7" spans="1:17" x14ac:dyDescent="0.25">
      <c r="A7" s="104"/>
      <c r="B7" s="105"/>
      <c r="C7" s="106"/>
      <c r="D7" s="113">
        <v>2013</v>
      </c>
      <c r="E7" s="113">
        <v>2015</v>
      </c>
      <c r="F7" s="113">
        <v>2017</v>
      </c>
      <c r="G7" s="114">
        <v>2020</v>
      </c>
      <c r="K7" s="104"/>
      <c r="L7" s="105"/>
      <c r="M7" s="106"/>
      <c r="N7" s="113">
        <v>2013</v>
      </c>
      <c r="O7" s="113">
        <v>2015</v>
      </c>
      <c r="P7" s="113">
        <v>2017</v>
      </c>
      <c r="Q7" s="114">
        <v>2020</v>
      </c>
    </row>
    <row r="8" spans="1:17" x14ac:dyDescent="0.25">
      <c r="A8" s="104"/>
      <c r="B8" s="105"/>
      <c r="C8" s="115"/>
      <c r="D8" s="37"/>
      <c r="E8" s="37"/>
      <c r="F8" s="37"/>
      <c r="G8" s="107"/>
      <c r="K8" s="104"/>
      <c r="L8" s="105"/>
      <c r="M8" s="115"/>
      <c r="N8" s="37"/>
      <c r="O8" s="37"/>
      <c r="P8" s="37"/>
      <c r="Q8" s="107"/>
    </row>
    <row r="9" spans="1:17" x14ac:dyDescent="0.25">
      <c r="A9" s="110"/>
      <c r="B9" s="45" t="s">
        <v>19</v>
      </c>
      <c r="C9" s="151" t="s">
        <v>6</v>
      </c>
      <c r="D9" s="122">
        <v>511224.7326053693</v>
      </c>
      <c r="E9" s="122">
        <v>570226.65511341405</v>
      </c>
      <c r="F9" s="122">
        <v>624744.47660233383</v>
      </c>
      <c r="G9" s="123">
        <v>754408.13384092355</v>
      </c>
      <c r="K9" s="110"/>
      <c r="L9" s="45" t="s">
        <v>19</v>
      </c>
      <c r="M9" s="151" t="s">
        <v>6</v>
      </c>
      <c r="N9" s="122">
        <f>+D9*'71'!E$27</f>
        <v>639542.14048931689</v>
      </c>
      <c r="O9" s="122">
        <f>+E9*'71'!F$27</f>
        <v>649488.16017417866</v>
      </c>
      <c r="P9" s="122">
        <f>+F9*'71'!G$27</f>
        <v>678472.50159013458</v>
      </c>
      <c r="Q9" s="123">
        <f>+G9*'71'!H$27</f>
        <v>754408.13384092355</v>
      </c>
    </row>
    <row r="10" spans="1:17" x14ac:dyDescent="0.25">
      <c r="A10" s="108"/>
      <c r="B10" s="45"/>
      <c r="C10" s="151" t="s">
        <v>24</v>
      </c>
      <c r="D10" s="122">
        <v>9501.0341538378143</v>
      </c>
      <c r="E10" s="122">
        <v>8939.0669741820348</v>
      </c>
      <c r="F10" s="122">
        <v>10859.640004931956</v>
      </c>
      <c r="G10" s="123">
        <v>12652.23500929355</v>
      </c>
      <c r="K10" s="108"/>
      <c r="L10" s="45"/>
      <c r="M10" s="151" t="s">
        <v>24</v>
      </c>
      <c r="N10" s="122">
        <f>+D10*'71'!E$27</f>
        <v>11885.793726451104</v>
      </c>
      <c r="O10" s="122">
        <f>+E10*'71'!F$27</f>
        <v>10181.597283593337</v>
      </c>
      <c r="P10" s="122">
        <f>+F10*'71'!G$27</f>
        <v>11793.569045356106</v>
      </c>
      <c r="Q10" s="123">
        <f>+G10*'71'!H$27</f>
        <v>12652.23500929355</v>
      </c>
    </row>
    <row r="11" spans="1:17" x14ac:dyDescent="0.25">
      <c r="A11" s="109"/>
      <c r="B11" s="45" t="s">
        <v>21</v>
      </c>
      <c r="C11" s="151" t="s">
        <v>6</v>
      </c>
      <c r="D11" s="122">
        <v>367680.461007829</v>
      </c>
      <c r="E11" s="122">
        <v>414920.77312944859</v>
      </c>
      <c r="F11" s="122">
        <v>478731.40732491715</v>
      </c>
      <c r="G11" s="123">
        <v>580505.28163934732</v>
      </c>
      <c r="K11" s="109"/>
      <c r="L11" s="45" t="s">
        <v>21</v>
      </c>
      <c r="M11" s="151" t="s">
        <v>6</v>
      </c>
      <c r="N11" s="122">
        <f>+D11*'71'!E$27</f>
        <v>459968.25672079402</v>
      </c>
      <c r="O11" s="122">
        <f>+E11*'71'!F$27</f>
        <v>472594.76059444196</v>
      </c>
      <c r="P11" s="122">
        <f>+F11*'71'!G$27</f>
        <v>519902.30835486006</v>
      </c>
      <c r="Q11" s="123">
        <f>+G11*'71'!H$27</f>
        <v>580505.28163934732</v>
      </c>
    </row>
    <row r="12" spans="1:17" x14ac:dyDescent="0.25">
      <c r="A12" s="109"/>
      <c r="B12" s="45"/>
      <c r="C12" s="151" t="s">
        <v>24</v>
      </c>
      <c r="D12" s="122">
        <v>6730.8004001449726</v>
      </c>
      <c r="E12" s="122">
        <v>5627.6738866616915</v>
      </c>
      <c r="F12" s="122">
        <v>7711.3076200065843</v>
      </c>
      <c r="G12" s="123">
        <v>7826.1668204807802</v>
      </c>
      <c r="K12" s="109"/>
      <c r="L12" s="45"/>
      <c r="M12" s="151" t="s">
        <v>24</v>
      </c>
      <c r="N12" s="122">
        <f>+D12*'71'!E$27</f>
        <v>8420.2313005813594</v>
      </c>
      <c r="O12" s="122">
        <f>+E12*'71'!F$27</f>
        <v>6409.9205569076667</v>
      </c>
      <c r="P12" s="122">
        <f>+F12*'71'!G$27</f>
        <v>8374.480075327152</v>
      </c>
      <c r="Q12" s="123">
        <f>+G12*'71'!H$27</f>
        <v>7826.1668204807802</v>
      </c>
    </row>
    <row r="13" spans="1:17" x14ac:dyDescent="0.25">
      <c r="A13" s="109"/>
      <c r="B13" s="45" t="s">
        <v>20</v>
      </c>
      <c r="C13" s="151" t="s">
        <v>6</v>
      </c>
      <c r="D13" s="122">
        <v>451328.84498262324</v>
      </c>
      <c r="E13" s="122">
        <v>503456.02184081386</v>
      </c>
      <c r="F13" s="122">
        <v>561482.17372526869</v>
      </c>
      <c r="G13" s="123">
        <v>675289.60396721575</v>
      </c>
      <c r="K13" s="109"/>
      <c r="L13" s="45" t="s">
        <v>20</v>
      </c>
      <c r="M13" s="151" t="s">
        <v>6</v>
      </c>
      <c r="N13" s="122">
        <f>+D13*'71'!E$27</f>
        <v>564612.38507326157</v>
      </c>
      <c r="O13" s="122">
        <f>+E13*'71'!F$27</f>
        <v>573436.40887668694</v>
      </c>
      <c r="P13" s="122">
        <f>+F13*'71'!G$27</f>
        <v>609769.64066564187</v>
      </c>
      <c r="Q13" s="123">
        <f>+G13*'71'!H$27</f>
        <v>675289.60396721575</v>
      </c>
    </row>
    <row r="14" spans="1:17" x14ac:dyDescent="0.25">
      <c r="A14" s="109"/>
      <c r="B14" s="117"/>
      <c r="C14" s="151" t="s">
        <v>24</v>
      </c>
      <c r="D14" s="122">
        <v>7574.6073708996191</v>
      </c>
      <c r="E14" s="122">
        <v>7024.7951945317554</v>
      </c>
      <c r="F14" s="122">
        <v>8853.5640980939752</v>
      </c>
      <c r="G14" s="123">
        <v>9305.9561481832352</v>
      </c>
      <c r="K14" s="109"/>
      <c r="L14" s="117"/>
      <c r="M14" s="151" t="s">
        <v>24</v>
      </c>
      <c r="N14" s="122">
        <f>+D14*'71'!E$27</f>
        <v>9475.8338209954236</v>
      </c>
      <c r="O14" s="122">
        <f>+E14*'71'!F$27</f>
        <v>8001.2417265716695</v>
      </c>
      <c r="P14" s="122">
        <f>+F14*'71'!G$27</f>
        <v>9614.9706105300575</v>
      </c>
      <c r="Q14" s="123">
        <f>+G14*'71'!H$27</f>
        <v>9305.9561481832352</v>
      </c>
    </row>
    <row r="15" spans="1:17" x14ac:dyDescent="0.25">
      <c r="A15" s="118"/>
      <c r="B15" s="119"/>
      <c r="C15" s="119"/>
      <c r="D15" s="120"/>
      <c r="E15" s="120"/>
      <c r="F15" s="120"/>
      <c r="G15" s="121"/>
      <c r="K15" s="118"/>
      <c r="L15" s="119"/>
      <c r="M15" s="119"/>
      <c r="N15" s="120"/>
      <c r="O15" s="120"/>
      <c r="P15" s="120"/>
      <c r="Q15" s="121"/>
    </row>
    <row r="16" spans="1:17" x14ac:dyDescent="0.25">
      <c r="A16" s="6" t="s">
        <v>8</v>
      </c>
      <c r="B16" s="6"/>
      <c r="C16" s="6"/>
      <c r="D16" s="6"/>
      <c r="E16" s="6"/>
      <c r="F16" s="6"/>
      <c r="K16" s="6" t="s">
        <v>8</v>
      </c>
      <c r="L16" s="6"/>
      <c r="M16" s="6"/>
      <c r="N16" s="6"/>
      <c r="O16" s="6"/>
      <c r="P16" s="6"/>
    </row>
    <row r="17" spans="1:17" ht="78.75" customHeight="1" x14ac:dyDescent="0.25">
      <c r="A17" s="172" t="s">
        <v>15</v>
      </c>
      <c r="B17" s="172"/>
      <c r="C17" s="172"/>
      <c r="D17" s="172"/>
      <c r="E17" s="172"/>
      <c r="F17" s="172"/>
      <c r="G17" s="172"/>
      <c r="K17" s="172" t="s">
        <v>15</v>
      </c>
      <c r="L17" s="172"/>
      <c r="M17" s="172"/>
      <c r="N17" s="172"/>
      <c r="O17" s="172"/>
      <c r="P17" s="172"/>
      <c r="Q17" s="172"/>
    </row>
    <row r="18" spans="1:17" ht="67.5" customHeight="1" x14ac:dyDescent="0.25">
      <c r="A18" s="172" t="s">
        <v>16</v>
      </c>
      <c r="B18" s="172"/>
      <c r="C18" s="172"/>
      <c r="D18" s="172"/>
      <c r="E18" s="172"/>
      <c r="F18" s="172"/>
      <c r="G18" s="172"/>
      <c r="K18" s="172" t="s">
        <v>16</v>
      </c>
      <c r="L18" s="172"/>
      <c r="M18" s="172"/>
      <c r="N18" s="172"/>
      <c r="O18" s="172"/>
      <c r="P18" s="172"/>
      <c r="Q18" s="172"/>
    </row>
    <row r="19" spans="1:17" x14ac:dyDescent="0.25">
      <c r="A19" s="172" t="s">
        <v>257</v>
      </c>
      <c r="B19" s="172"/>
      <c r="C19" s="172"/>
      <c r="D19" s="172"/>
      <c r="E19" s="172"/>
      <c r="F19" s="172"/>
      <c r="G19" s="172"/>
      <c r="K19" s="172" t="s">
        <v>257</v>
      </c>
      <c r="L19" s="172"/>
      <c r="M19" s="172"/>
      <c r="N19" s="172"/>
      <c r="O19" s="172"/>
      <c r="P19" s="172"/>
      <c r="Q19" s="172"/>
    </row>
    <row r="20" spans="1:17" ht="77.25" customHeight="1" x14ac:dyDescent="0.25">
      <c r="A20" s="172" t="s">
        <v>377</v>
      </c>
      <c r="B20" s="172"/>
      <c r="C20" s="172"/>
      <c r="D20" s="172"/>
      <c r="E20" s="172"/>
      <c r="F20" s="172"/>
      <c r="G20" s="172"/>
      <c r="K20" s="172" t="s">
        <v>377</v>
      </c>
      <c r="L20" s="172"/>
      <c r="M20" s="172"/>
      <c r="N20" s="172"/>
      <c r="O20" s="172"/>
      <c r="P20" s="172"/>
      <c r="Q20" s="172"/>
    </row>
    <row r="21" spans="1:17" x14ac:dyDescent="0.25">
      <c r="A21" s="172" t="s">
        <v>11</v>
      </c>
      <c r="B21" s="172"/>
      <c r="C21" s="172"/>
      <c r="D21" s="172"/>
      <c r="E21" s="172"/>
      <c r="F21" s="172"/>
      <c r="G21" s="172"/>
      <c r="K21" s="172" t="s">
        <v>11</v>
      </c>
      <c r="L21" s="172"/>
      <c r="M21" s="172"/>
      <c r="N21" s="172"/>
      <c r="O21" s="172"/>
      <c r="P21" s="172"/>
      <c r="Q21" s="172"/>
    </row>
  </sheetData>
  <mergeCells count="14">
    <mergeCell ref="A21:G21"/>
    <mergeCell ref="K3:Q3"/>
    <mergeCell ref="K4:Q4"/>
    <mergeCell ref="K17:Q17"/>
    <mergeCell ref="K18:Q18"/>
    <mergeCell ref="K19:Q19"/>
    <mergeCell ref="K21:Q21"/>
    <mergeCell ref="A3:G3"/>
    <mergeCell ref="A4:G4"/>
    <mergeCell ref="A17:G17"/>
    <mergeCell ref="A18:G18"/>
    <mergeCell ref="A19:G19"/>
    <mergeCell ref="A20:G20"/>
    <mergeCell ref="K20:Q20"/>
  </mergeCells>
  <hyperlinks>
    <hyperlink ref="A1" location="Indice!A1" display="Indice" xr:uid="{4D8BF4A0-EEF7-4FC7-BD2C-E3E131F6834F}"/>
  </hyperlinks>
  <pageMargins left="0.7" right="0.7" top="0.75" bottom="0.75" header="0.3" footer="0.3"/>
  <pageSetup orientation="portrait" verticalDpi="12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04A52-E159-4AD5-AF99-41A8A87B63A0}">
  <dimension ref="A1:Q21"/>
  <sheetViews>
    <sheetView workbookViewId="0"/>
  </sheetViews>
  <sheetFormatPr baseColWidth="10" defaultRowHeight="15" x14ac:dyDescent="0.25"/>
  <cols>
    <col min="3" max="3" width="15.42578125" customWidth="1"/>
  </cols>
  <sheetData>
    <row r="1" spans="1:17" x14ac:dyDescent="0.25">
      <c r="A1" s="166" t="s">
        <v>278</v>
      </c>
    </row>
    <row r="3" spans="1:17" x14ac:dyDescent="0.25">
      <c r="A3" s="176" t="s">
        <v>382</v>
      </c>
      <c r="B3" s="176"/>
      <c r="C3" s="176"/>
      <c r="D3" s="176"/>
      <c r="E3" s="176"/>
      <c r="F3" s="176"/>
      <c r="G3" s="176"/>
      <c r="K3" s="176" t="s">
        <v>382</v>
      </c>
      <c r="L3" s="176"/>
      <c r="M3" s="176"/>
      <c r="N3" s="176"/>
      <c r="O3" s="176"/>
      <c r="P3" s="176"/>
      <c r="Q3" s="176"/>
    </row>
    <row r="4" spans="1:17" x14ac:dyDescent="0.25">
      <c r="A4" s="177" t="s">
        <v>256</v>
      </c>
      <c r="B4" s="177"/>
      <c r="C4" s="177"/>
      <c r="D4" s="177"/>
      <c r="E4" s="177"/>
      <c r="F4" s="177"/>
      <c r="G4" s="177"/>
      <c r="K4" s="177" t="s">
        <v>271</v>
      </c>
      <c r="L4" s="177"/>
      <c r="M4" s="177"/>
      <c r="N4" s="177"/>
      <c r="O4" s="177"/>
      <c r="P4" s="177"/>
      <c r="Q4" s="177"/>
    </row>
    <row r="6" spans="1:17" x14ac:dyDescent="0.25">
      <c r="A6" s="101"/>
      <c r="B6" s="102"/>
      <c r="C6" s="102"/>
      <c r="D6" s="103"/>
      <c r="E6" s="103"/>
      <c r="F6" s="103"/>
      <c r="G6" s="103"/>
      <c r="K6" s="101"/>
      <c r="L6" s="102"/>
      <c r="M6" s="102"/>
      <c r="N6" s="103"/>
      <c r="O6" s="103"/>
      <c r="P6" s="103"/>
      <c r="Q6" s="103"/>
    </row>
    <row r="7" spans="1:17" x14ac:dyDescent="0.25">
      <c r="A7" s="104"/>
      <c r="B7" s="105"/>
      <c r="C7" s="106"/>
      <c r="D7" s="113">
        <v>2013</v>
      </c>
      <c r="E7" s="113">
        <v>2015</v>
      </c>
      <c r="F7" s="113">
        <v>2017</v>
      </c>
      <c r="G7" s="114">
        <v>2020</v>
      </c>
      <c r="K7" s="104"/>
      <c r="L7" s="105"/>
      <c r="M7" s="106"/>
      <c r="N7" s="113">
        <v>2013</v>
      </c>
      <c r="O7" s="113">
        <v>2015</v>
      </c>
      <c r="P7" s="113">
        <v>2017</v>
      </c>
      <c r="Q7" s="114">
        <v>2020</v>
      </c>
    </row>
    <row r="8" spans="1:17" x14ac:dyDescent="0.25">
      <c r="A8" s="104"/>
      <c r="B8" s="105"/>
      <c r="C8" s="115"/>
      <c r="D8" s="37"/>
      <c r="E8" s="37"/>
      <c r="F8" s="37"/>
      <c r="G8" s="107"/>
      <c r="K8" s="104"/>
      <c r="L8" s="105"/>
      <c r="M8" s="115"/>
      <c r="N8" s="37"/>
      <c r="O8" s="37"/>
      <c r="P8" s="37"/>
      <c r="Q8" s="107"/>
    </row>
    <row r="9" spans="1:17" x14ac:dyDescent="0.25">
      <c r="A9" s="110"/>
      <c r="B9" s="45" t="s">
        <v>19</v>
      </c>
      <c r="C9" s="151" t="s">
        <v>6</v>
      </c>
      <c r="D9" s="122">
        <v>302500</v>
      </c>
      <c r="E9" s="122">
        <v>360834</v>
      </c>
      <c r="F9" s="122">
        <v>400000</v>
      </c>
      <c r="G9" s="123">
        <v>450000</v>
      </c>
      <c r="K9" s="110"/>
      <c r="L9" s="45" t="s">
        <v>19</v>
      </c>
      <c r="M9" s="151" t="s">
        <v>6</v>
      </c>
      <c r="N9" s="122">
        <f>+D9*'71'!E$27</f>
        <v>378427.49999999994</v>
      </c>
      <c r="O9" s="122">
        <f>+E9*'71'!F$27</f>
        <v>410989.92599999998</v>
      </c>
      <c r="P9" s="122">
        <f>+F9*'71'!G$27</f>
        <v>434400.00000000006</v>
      </c>
      <c r="Q9" s="123">
        <f>+G9*'71'!H$27</f>
        <v>450000</v>
      </c>
    </row>
    <row r="10" spans="1:17" x14ac:dyDescent="0.25">
      <c r="A10" s="108"/>
      <c r="B10" s="45"/>
      <c r="C10" s="151" t="s">
        <v>24</v>
      </c>
      <c r="D10" s="122">
        <v>2499.9999999999991</v>
      </c>
      <c r="E10" s="122">
        <v>4583.2499999999909</v>
      </c>
      <c r="F10" s="122">
        <v>0</v>
      </c>
      <c r="G10" s="123">
        <v>624.99999999999852</v>
      </c>
      <c r="K10" s="108"/>
      <c r="L10" s="45"/>
      <c r="M10" s="151" t="s">
        <v>24</v>
      </c>
      <c r="N10" s="122">
        <f>+D10*'71'!E$27</f>
        <v>3127.4999999999986</v>
      </c>
      <c r="O10" s="122">
        <f>+E10*'71'!F$27</f>
        <v>5220.3217499999901</v>
      </c>
      <c r="P10" s="122">
        <f>+F10*'71'!G$27</f>
        <v>0</v>
      </c>
      <c r="Q10" s="123">
        <f>+G10*'71'!H$27</f>
        <v>624.99999999999852</v>
      </c>
    </row>
    <row r="11" spans="1:17" x14ac:dyDescent="0.25">
      <c r="A11" s="109"/>
      <c r="B11" s="45" t="s">
        <v>21</v>
      </c>
      <c r="C11" s="151" t="s">
        <v>6</v>
      </c>
      <c r="D11" s="122">
        <v>250000</v>
      </c>
      <c r="E11" s="122">
        <v>300000</v>
      </c>
      <c r="F11" s="122">
        <v>314167</v>
      </c>
      <c r="G11" s="123">
        <v>400000</v>
      </c>
      <c r="K11" s="109"/>
      <c r="L11" s="45" t="s">
        <v>21</v>
      </c>
      <c r="M11" s="151" t="s">
        <v>6</v>
      </c>
      <c r="N11" s="122">
        <f>+D11*'71'!E$27</f>
        <v>312750</v>
      </c>
      <c r="O11" s="122">
        <f>+E11*'71'!F$27</f>
        <v>341700</v>
      </c>
      <c r="P11" s="122">
        <f>+F11*'71'!G$27</f>
        <v>341185.36200000002</v>
      </c>
      <c r="Q11" s="123">
        <f>+G11*'71'!H$27</f>
        <v>400000</v>
      </c>
    </row>
    <row r="12" spans="1:17" x14ac:dyDescent="0.25">
      <c r="A12" s="109"/>
      <c r="B12" s="45"/>
      <c r="C12" s="151" t="s">
        <v>24</v>
      </c>
      <c r="D12" s="122">
        <v>1416.7499999999927</v>
      </c>
      <c r="E12" s="122">
        <v>2583.2499999999959</v>
      </c>
      <c r="F12" s="122">
        <v>4166.7499999999918</v>
      </c>
      <c r="G12" s="123">
        <v>3833.5000000000227</v>
      </c>
      <c r="K12" s="109"/>
      <c r="L12" s="45"/>
      <c r="M12" s="151" t="s">
        <v>24</v>
      </c>
      <c r="N12" s="122">
        <f>+D12*'71'!E$27</f>
        <v>1772.3542499999908</v>
      </c>
      <c r="O12" s="122">
        <f>+E12*'71'!F$27</f>
        <v>2942.3217499999955</v>
      </c>
      <c r="P12" s="122">
        <f>+F12*'71'!G$27</f>
        <v>4525.0904999999912</v>
      </c>
      <c r="Q12" s="123">
        <f>+G12*'71'!H$27</f>
        <v>3833.5000000000227</v>
      </c>
    </row>
    <row r="13" spans="1:17" x14ac:dyDescent="0.25">
      <c r="A13" s="109"/>
      <c r="B13" s="45" t="s">
        <v>20</v>
      </c>
      <c r="C13" s="151" t="s">
        <v>6</v>
      </c>
      <c r="D13" s="122">
        <v>290000</v>
      </c>
      <c r="E13" s="122">
        <v>325000</v>
      </c>
      <c r="F13" s="122">
        <v>360000</v>
      </c>
      <c r="G13" s="123">
        <v>412500</v>
      </c>
      <c r="K13" s="109"/>
      <c r="L13" s="45" t="s">
        <v>20</v>
      </c>
      <c r="M13" s="151" t="s">
        <v>6</v>
      </c>
      <c r="N13" s="122">
        <f>+D13*'71'!E$27</f>
        <v>362789.99999999994</v>
      </c>
      <c r="O13" s="122">
        <f>+E13*'71'!F$27</f>
        <v>370175</v>
      </c>
      <c r="P13" s="122">
        <f>+F13*'71'!G$27</f>
        <v>390960</v>
      </c>
      <c r="Q13" s="123">
        <f>+G13*'71'!H$27</f>
        <v>412500</v>
      </c>
    </row>
    <row r="14" spans="1:17" x14ac:dyDescent="0.25">
      <c r="A14" s="109"/>
      <c r="B14" s="117"/>
      <c r="C14" s="151" t="s">
        <v>24</v>
      </c>
      <c r="D14" s="122">
        <v>4375.0000000000027</v>
      </c>
      <c r="E14" s="122">
        <v>3124.9999999999618</v>
      </c>
      <c r="F14" s="122">
        <v>4270.7500000000109</v>
      </c>
      <c r="G14" s="123">
        <v>4038.5000000000446</v>
      </c>
      <c r="K14" s="109"/>
      <c r="L14" s="117"/>
      <c r="M14" s="151" t="s">
        <v>24</v>
      </c>
      <c r="N14" s="122">
        <f>+D14*'71'!E$27</f>
        <v>5473.1250000000027</v>
      </c>
      <c r="O14" s="122">
        <f>+E14*'71'!F$27</f>
        <v>3559.3749999999563</v>
      </c>
      <c r="P14" s="122">
        <f>+F14*'71'!G$27</f>
        <v>4638.0345000000125</v>
      </c>
      <c r="Q14" s="123">
        <f>+G14*'71'!H$27</f>
        <v>4038.5000000000446</v>
      </c>
    </row>
    <row r="15" spans="1:17" x14ac:dyDescent="0.25">
      <c r="A15" s="118"/>
      <c r="B15" s="119"/>
      <c r="C15" s="119"/>
      <c r="D15" s="120"/>
      <c r="E15" s="120"/>
      <c r="F15" s="120"/>
      <c r="G15" s="121"/>
      <c r="K15" s="118"/>
      <c r="L15" s="119"/>
      <c r="M15" s="119"/>
      <c r="N15" s="120"/>
      <c r="O15" s="120"/>
      <c r="P15" s="120"/>
      <c r="Q15" s="121"/>
    </row>
    <row r="16" spans="1:17" x14ac:dyDescent="0.25">
      <c r="A16" s="6" t="s">
        <v>8</v>
      </c>
      <c r="B16" s="6"/>
      <c r="C16" s="6"/>
      <c r="D16" s="6"/>
      <c r="E16" s="6"/>
      <c r="F16" s="6"/>
      <c r="K16" s="6" t="s">
        <v>8</v>
      </c>
      <c r="L16" s="6"/>
      <c r="M16" s="6"/>
      <c r="N16" s="6"/>
      <c r="O16" s="6"/>
      <c r="P16" s="6"/>
    </row>
    <row r="17" spans="1:17" ht="79.5" customHeight="1" x14ac:dyDescent="0.25">
      <c r="A17" s="172" t="s">
        <v>15</v>
      </c>
      <c r="B17" s="172"/>
      <c r="C17" s="172"/>
      <c r="D17" s="172"/>
      <c r="E17" s="172"/>
      <c r="F17" s="172"/>
      <c r="G17" s="172"/>
      <c r="K17" s="172" t="s">
        <v>15</v>
      </c>
      <c r="L17" s="172"/>
      <c r="M17" s="172"/>
      <c r="N17" s="172"/>
      <c r="O17" s="172"/>
      <c r="P17" s="172"/>
      <c r="Q17" s="172"/>
    </row>
    <row r="18" spans="1:17" ht="92.25" customHeight="1" x14ac:dyDescent="0.25">
      <c r="A18" s="172" t="s">
        <v>16</v>
      </c>
      <c r="B18" s="172"/>
      <c r="C18" s="172"/>
      <c r="D18" s="172"/>
      <c r="E18" s="172"/>
      <c r="F18" s="172"/>
      <c r="G18" s="172"/>
      <c r="K18" s="172" t="s">
        <v>16</v>
      </c>
      <c r="L18" s="172"/>
      <c r="M18" s="172"/>
      <c r="N18" s="172"/>
      <c r="O18" s="172"/>
      <c r="P18" s="172"/>
      <c r="Q18" s="172"/>
    </row>
    <row r="19" spans="1:17" ht="15" customHeight="1" x14ac:dyDescent="0.25">
      <c r="A19" s="172" t="s">
        <v>257</v>
      </c>
      <c r="B19" s="172"/>
      <c r="C19" s="172"/>
      <c r="D19" s="172"/>
      <c r="E19" s="172"/>
      <c r="F19" s="172"/>
      <c r="G19" s="172"/>
      <c r="K19" s="172" t="s">
        <v>257</v>
      </c>
      <c r="L19" s="172"/>
      <c r="M19" s="172"/>
      <c r="N19" s="172"/>
      <c r="O19" s="172"/>
      <c r="P19" s="172"/>
      <c r="Q19" s="172"/>
    </row>
    <row r="20" spans="1:17" ht="80.25" customHeight="1" x14ac:dyDescent="0.25">
      <c r="A20" s="172" t="s">
        <v>377</v>
      </c>
      <c r="B20" s="172"/>
      <c r="C20" s="172"/>
      <c r="D20" s="172"/>
      <c r="E20" s="172"/>
      <c r="F20" s="172"/>
      <c r="G20" s="172"/>
      <c r="K20" s="172" t="s">
        <v>377</v>
      </c>
      <c r="L20" s="172"/>
      <c r="M20" s="172"/>
      <c r="N20" s="172"/>
      <c r="O20" s="172"/>
      <c r="P20" s="172"/>
      <c r="Q20" s="172"/>
    </row>
    <row r="21" spans="1:17" x14ac:dyDescent="0.25">
      <c r="A21" s="172" t="s">
        <v>11</v>
      </c>
      <c r="B21" s="172"/>
      <c r="C21" s="172"/>
      <c r="D21" s="172"/>
      <c r="E21" s="172"/>
      <c r="F21" s="172"/>
      <c r="G21" s="172"/>
      <c r="K21" s="172" t="s">
        <v>11</v>
      </c>
      <c r="L21" s="172"/>
      <c r="M21" s="172"/>
      <c r="N21" s="172"/>
      <c r="O21" s="172"/>
      <c r="P21" s="172"/>
      <c r="Q21" s="172"/>
    </row>
  </sheetData>
  <mergeCells count="14">
    <mergeCell ref="A21:G21"/>
    <mergeCell ref="K21:Q21"/>
    <mergeCell ref="A20:G20"/>
    <mergeCell ref="K3:Q3"/>
    <mergeCell ref="K4:Q4"/>
    <mergeCell ref="K17:Q17"/>
    <mergeCell ref="K18:Q18"/>
    <mergeCell ref="K19:Q19"/>
    <mergeCell ref="K20:Q20"/>
    <mergeCell ref="A3:G3"/>
    <mergeCell ref="A4:G4"/>
    <mergeCell ref="A17:G17"/>
    <mergeCell ref="A18:G18"/>
    <mergeCell ref="A19:G19"/>
  </mergeCells>
  <hyperlinks>
    <hyperlink ref="A1" location="Indice!A1" display="Indice" xr:uid="{C400AB8C-69A7-4C6C-8BF1-8FD5698EC067}"/>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07233-9E7D-4AF9-8F3A-06C7A884AADB}">
  <dimension ref="A1:S64"/>
  <sheetViews>
    <sheetView workbookViewId="0"/>
  </sheetViews>
  <sheetFormatPr baseColWidth="10" defaultRowHeight="15" x14ac:dyDescent="0.25"/>
  <cols>
    <col min="3" max="3" width="14" customWidth="1"/>
    <col min="4" max="4" width="14.5703125" customWidth="1"/>
  </cols>
  <sheetData>
    <row r="1" spans="1:19" x14ac:dyDescent="0.25">
      <c r="A1" s="166" t="s">
        <v>278</v>
      </c>
    </row>
    <row r="3" spans="1:19" x14ac:dyDescent="0.25">
      <c r="A3" s="176" t="s">
        <v>383</v>
      </c>
      <c r="B3" s="176"/>
      <c r="C3" s="176"/>
      <c r="D3" s="176"/>
      <c r="E3" s="176"/>
      <c r="F3" s="176"/>
      <c r="G3" s="176"/>
      <c r="L3" s="176" t="s">
        <v>383</v>
      </c>
      <c r="M3" s="176"/>
      <c r="N3" s="176"/>
      <c r="O3" s="176"/>
      <c r="P3" s="176"/>
      <c r="Q3" s="176"/>
      <c r="R3" s="176"/>
    </row>
    <row r="4" spans="1:19" x14ac:dyDescent="0.25">
      <c r="A4" s="177" t="s">
        <v>256</v>
      </c>
      <c r="B4" s="177"/>
      <c r="C4" s="177"/>
      <c r="D4" s="177"/>
      <c r="E4" s="177"/>
      <c r="F4" s="177"/>
      <c r="G4" s="177"/>
      <c r="L4" s="177" t="s">
        <v>271</v>
      </c>
      <c r="M4" s="177"/>
      <c r="N4" s="177"/>
      <c r="O4" s="177"/>
      <c r="P4" s="177"/>
      <c r="Q4" s="177"/>
      <c r="R4" s="177"/>
    </row>
    <row r="6" spans="1:19" x14ac:dyDescent="0.25">
      <c r="A6" s="75"/>
      <c r="B6" s="76"/>
      <c r="C6" s="76"/>
      <c r="D6" s="76"/>
      <c r="E6" s="77" t="s">
        <v>3</v>
      </c>
      <c r="F6" s="77" t="s">
        <v>4</v>
      </c>
      <c r="G6" s="77" t="s">
        <v>5</v>
      </c>
      <c r="H6" s="81">
        <v>2020</v>
      </c>
      <c r="L6" s="75"/>
      <c r="M6" s="76"/>
      <c r="N6" s="76"/>
      <c r="O6" s="76"/>
      <c r="P6" s="77" t="s">
        <v>3</v>
      </c>
      <c r="Q6" s="77" t="s">
        <v>4</v>
      </c>
      <c r="R6" s="77" t="s">
        <v>5</v>
      </c>
      <c r="S6" s="81">
        <v>2020</v>
      </c>
    </row>
    <row r="7" spans="1:19" x14ac:dyDescent="0.25">
      <c r="A7" s="78"/>
      <c r="B7" s="18"/>
      <c r="C7" s="18"/>
      <c r="D7" s="18"/>
      <c r="E7" s="74"/>
      <c r="F7" s="74"/>
      <c r="G7" s="74"/>
      <c r="H7" s="80"/>
      <c r="L7" s="78"/>
      <c r="M7" s="18"/>
      <c r="N7" s="18"/>
      <c r="O7" s="18"/>
      <c r="P7" s="74"/>
      <c r="Q7" s="74"/>
      <c r="R7" s="74"/>
      <c r="S7" s="80"/>
    </row>
    <row r="8" spans="1:19" x14ac:dyDescent="0.25">
      <c r="A8" s="173"/>
      <c r="B8" s="18" t="s">
        <v>19</v>
      </c>
      <c r="C8" s="64" t="s">
        <v>44</v>
      </c>
      <c r="D8" s="7" t="s">
        <v>6</v>
      </c>
      <c r="E8" s="82">
        <v>215938.87158213198</v>
      </c>
      <c r="F8" s="82">
        <v>242349.96682369045</v>
      </c>
      <c r="G8" s="82">
        <v>264247.4631099804</v>
      </c>
      <c r="H8" s="83">
        <v>256992.23670619237</v>
      </c>
      <c r="L8" s="173"/>
      <c r="M8" s="18" t="s">
        <v>19</v>
      </c>
      <c r="N8" s="64" t="s">
        <v>44</v>
      </c>
      <c r="O8" s="7" t="s">
        <v>6</v>
      </c>
      <c r="P8" s="82">
        <f>+E8*'71'!E$27</f>
        <v>270139.52834924706</v>
      </c>
      <c r="Q8" s="82">
        <f>+F8*'71'!F$27</f>
        <v>276036.61221218342</v>
      </c>
      <c r="R8" s="82">
        <f>+G8*'71'!G$27</f>
        <v>286972.74493743875</v>
      </c>
      <c r="S8" s="83">
        <f>+H8*'71'!H$27</f>
        <v>256992.23670619237</v>
      </c>
    </row>
    <row r="9" spans="1:19" x14ac:dyDescent="0.25">
      <c r="A9" s="173"/>
      <c r="B9" s="64"/>
      <c r="C9" s="64"/>
      <c r="D9" s="7" t="s">
        <v>41</v>
      </c>
      <c r="E9" s="82">
        <v>5959.5403688809756</v>
      </c>
      <c r="F9" s="82">
        <v>12947.963436085423</v>
      </c>
      <c r="G9" s="82">
        <v>6924.2556121106545</v>
      </c>
      <c r="H9" s="83">
        <v>15268.466707860291</v>
      </c>
      <c r="L9" s="173"/>
      <c r="M9" s="64"/>
      <c r="N9" s="64"/>
      <c r="O9" s="7" t="s">
        <v>41</v>
      </c>
      <c r="P9" s="82">
        <f>+E9*'71'!E$27</f>
        <v>7455.3850014701002</v>
      </c>
      <c r="Q9" s="82">
        <f>+F9*'71'!F$27</f>
        <v>14747.730353701298</v>
      </c>
      <c r="R9" s="82">
        <f>+G9*'71'!G$27</f>
        <v>7519.7415947521713</v>
      </c>
      <c r="S9" s="83">
        <f>+H9*'71'!H$27</f>
        <v>15268.466707860291</v>
      </c>
    </row>
    <row r="10" spans="1:19" x14ac:dyDescent="0.25">
      <c r="A10" s="30"/>
      <c r="B10" s="64"/>
      <c r="C10" s="64" t="s">
        <v>45</v>
      </c>
      <c r="D10" s="7" t="s">
        <v>6</v>
      </c>
      <c r="E10" s="82">
        <v>308159.92645772244</v>
      </c>
      <c r="F10" s="82">
        <v>322987.49628128542</v>
      </c>
      <c r="G10" s="82">
        <v>356395.2524592111</v>
      </c>
      <c r="H10" s="83">
        <v>344637.54687890055</v>
      </c>
      <c r="L10" s="30"/>
      <c r="M10" s="64"/>
      <c r="N10" s="64" t="s">
        <v>45</v>
      </c>
      <c r="O10" s="7" t="s">
        <v>6</v>
      </c>
      <c r="P10" s="82">
        <f>+E10*'71'!E$27</f>
        <v>385508.06799861073</v>
      </c>
      <c r="Q10" s="82">
        <f>+F10*'71'!F$27</f>
        <v>367882.75826438412</v>
      </c>
      <c r="R10" s="82">
        <f>+G10*'71'!G$27</f>
        <v>387045.24417070328</v>
      </c>
      <c r="S10" s="83">
        <f>+H10*'71'!H$27</f>
        <v>344637.54687890055</v>
      </c>
    </row>
    <row r="11" spans="1:19" x14ac:dyDescent="0.25">
      <c r="A11" s="30"/>
      <c r="B11" s="64"/>
      <c r="C11" s="64"/>
      <c r="D11" s="7" t="s">
        <v>41</v>
      </c>
      <c r="E11" s="82">
        <v>8935.8110121240497</v>
      </c>
      <c r="F11" s="82">
        <v>4849.7916828327898</v>
      </c>
      <c r="G11" s="82">
        <v>10980.759018302128</v>
      </c>
      <c r="H11" s="83">
        <v>6534.7217001431563</v>
      </c>
      <c r="L11" s="30"/>
      <c r="M11" s="64"/>
      <c r="N11" s="64"/>
      <c r="O11" s="7" t="s">
        <v>41</v>
      </c>
      <c r="P11" s="82">
        <f>+E11*'71'!E$27</f>
        <v>11178.699576167186</v>
      </c>
      <c r="Q11" s="82">
        <f>+F11*'71'!F$27</f>
        <v>5523.9127267465474</v>
      </c>
      <c r="R11" s="82">
        <f>+G11*'71'!G$27</f>
        <v>11925.104293876111</v>
      </c>
      <c r="S11" s="83">
        <f>+H11*'71'!H$27</f>
        <v>6534.7217001431563</v>
      </c>
    </row>
    <row r="12" spans="1:19" x14ac:dyDescent="0.25">
      <c r="A12" s="30"/>
      <c r="B12" s="64"/>
      <c r="C12" s="64" t="s">
        <v>46</v>
      </c>
      <c r="D12" s="7" t="s">
        <v>6</v>
      </c>
      <c r="E12" s="82">
        <v>509797.84420643596</v>
      </c>
      <c r="F12" s="82">
        <v>568373.08625570976</v>
      </c>
      <c r="G12" s="82">
        <v>593637.18232279061</v>
      </c>
      <c r="H12" s="83">
        <v>682480.00031329365</v>
      </c>
      <c r="L12" s="30"/>
      <c r="M12" s="64"/>
      <c r="N12" s="64" t="s">
        <v>46</v>
      </c>
      <c r="O12" s="7" t="s">
        <v>6</v>
      </c>
      <c r="P12" s="82">
        <f>+E12*'71'!E$27</f>
        <v>637757.10310225131</v>
      </c>
      <c r="Q12" s="82">
        <f>+F12*'71'!F$27</f>
        <v>647376.94524525339</v>
      </c>
      <c r="R12" s="82">
        <f>+G12*'71'!G$27</f>
        <v>644689.98000255064</v>
      </c>
      <c r="S12" s="83">
        <f>+H12*'71'!H$27</f>
        <v>682480.00031329365</v>
      </c>
    </row>
    <row r="13" spans="1:19" x14ac:dyDescent="0.25">
      <c r="A13" s="30"/>
      <c r="B13" s="64"/>
      <c r="C13" s="64"/>
      <c r="D13" s="7" t="s">
        <v>41</v>
      </c>
      <c r="E13" s="82">
        <v>14502.881823900228</v>
      </c>
      <c r="F13" s="82">
        <v>11492.383767132202</v>
      </c>
      <c r="G13" s="82">
        <v>9990.1347602838614</v>
      </c>
      <c r="H13" s="83">
        <v>15418.082392126988</v>
      </c>
      <c r="L13" s="30"/>
      <c r="M13" s="64"/>
      <c r="N13" s="64"/>
      <c r="O13" s="7" t="s">
        <v>41</v>
      </c>
      <c r="P13" s="82">
        <f>+E13*'71'!E$27</f>
        <v>18143.105161699183</v>
      </c>
      <c r="Q13" s="82">
        <f>+F13*'71'!F$27</f>
        <v>13089.825110763577</v>
      </c>
      <c r="R13" s="82">
        <f>+G13*'71'!G$27</f>
        <v>10849.286349668275</v>
      </c>
      <c r="S13" s="83">
        <f>+H13*'71'!H$27</f>
        <v>15418.082392126988</v>
      </c>
    </row>
    <row r="14" spans="1:19" x14ac:dyDescent="0.25">
      <c r="A14" s="30"/>
      <c r="B14" s="64"/>
      <c r="C14" s="64" t="s">
        <v>47</v>
      </c>
      <c r="D14" s="7" t="s">
        <v>6</v>
      </c>
      <c r="E14" s="82">
        <v>591581.32372086088</v>
      </c>
      <c r="F14" s="82">
        <v>667040.94233272981</v>
      </c>
      <c r="G14" s="82">
        <v>744734.88425434346</v>
      </c>
      <c r="H14" s="83">
        <v>909761.51649382315</v>
      </c>
      <c r="L14" s="30"/>
      <c r="M14" s="64"/>
      <c r="N14" s="64" t="s">
        <v>47</v>
      </c>
      <c r="O14" s="7" t="s">
        <v>6</v>
      </c>
      <c r="P14" s="82">
        <f>+E14*'71'!E$27</f>
        <v>740068.23597479693</v>
      </c>
      <c r="Q14" s="82">
        <f>+F14*'71'!F$27</f>
        <v>759759.63331697928</v>
      </c>
      <c r="R14" s="82">
        <f>+G14*'71'!G$27</f>
        <v>808782.0843002171</v>
      </c>
      <c r="S14" s="83">
        <f>+H14*'71'!H$27</f>
        <v>909761.51649382315</v>
      </c>
    </row>
    <row r="15" spans="1:19" x14ac:dyDescent="0.25">
      <c r="A15" s="30"/>
      <c r="B15" s="64"/>
      <c r="C15" s="64"/>
      <c r="D15" s="7" t="s">
        <v>41</v>
      </c>
      <c r="E15" s="82">
        <v>18975.905102958481</v>
      </c>
      <c r="F15" s="82">
        <v>15227.688476936217</v>
      </c>
      <c r="G15" s="82">
        <v>18077.565690721764</v>
      </c>
      <c r="H15" s="83">
        <v>25117.487547626537</v>
      </c>
      <c r="L15" s="30"/>
      <c r="M15" s="64"/>
      <c r="N15" s="64"/>
      <c r="O15" s="7" t="s">
        <v>41</v>
      </c>
      <c r="P15" s="82">
        <f>+E15*'71'!E$27</f>
        <v>23738.857283801059</v>
      </c>
      <c r="Q15" s="82">
        <f>+F15*'71'!F$27</f>
        <v>17344.33717523035</v>
      </c>
      <c r="R15" s="82">
        <f>+G15*'71'!G$27</f>
        <v>19632.236340123836</v>
      </c>
      <c r="S15" s="83">
        <f>+H15*'71'!H$27</f>
        <v>25117.487547626537</v>
      </c>
    </row>
    <row r="16" spans="1:19" x14ac:dyDescent="0.25">
      <c r="A16" s="30"/>
      <c r="B16" s="64"/>
      <c r="C16" s="64" t="s">
        <v>48</v>
      </c>
      <c r="D16" s="7" t="s">
        <v>6</v>
      </c>
      <c r="E16" s="82">
        <v>564978.95651671907</v>
      </c>
      <c r="F16" s="82">
        <v>620946.07304288261</v>
      </c>
      <c r="G16" s="82">
        <v>714294.32371615747</v>
      </c>
      <c r="H16" s="83">
        <v>884099.66860329313</v>
      </c>
      <c r="L16" s="30"/>
      <c r="M16" s="64"/>
      <c r="N16" s="64" t="s">
        <v>48</v>
      </c>
      <c r="O16" s="7" t="s">
        <v>6</v>
      </c>
      <c r="P16" s="82">
        <f>+E16*'71'!E$27</f>
        <v>706788.67460241553</v>
      </c>
      <c r="Q16" s="82">
        <f>+F16*'71'!F$27</f>
        <v>707257.57719584333</v>
      </c>
      <c r="R16" s="82">
        <f>+G16*'71'!G$27</f>
        <v>775723.63555574708</v>
      </c>
      <c r="S16" s="83">
        <f>+H16*'71'!H$27</f>
        <v>884099.66860329313</v>
      </c>
    </row>
    <row r="17" spans="1:19" x14ac:dyDescent="0.25">
      <c r="A17" s="30"/>
      <c r="B17" s="64"/>
      <c r="C17" s="64"/>
      <c r="D17" s="7" t="s">
        <v>41</v>
      </c>
      <c r="E17" s="82">
        <v>17520.861065156845</v>
      </c>
      <c r="F17" s="82">
        <v>15535.257714591122</v>
      </c>
      <c r="G17" s="82">
        <v>27412.60871441273</v>
      </c>
      <c r="H17" s="83">
        <v>32187.074699351091</v>
      </c>
      <c r="L17" s="30"/>
      <c r="M17" s="64"/>
      <c r="N17" s="64"/>
      <c r="O17" s="7" t="s">
        <v>41</v>
      </c>
      <c r="P17" s="82">
        <f>+E17*'71'!E$27</f>
        <v>21918.59719251121</v>
      </c>
      <c r="Q17" s="82">
        <f>+F17*'71'!F$27</f>
        <v>17694.658536919287</v>
      </c>
      <c r="R17" s="82">
        <f>+G17*'71'!G$27</f>
        <v>29770.093063852226</v>
      </c>
      <c r="S17" s="83">
        <f>+H17*'71'!H$27</f>
        <v>32187.074699351091</v>
      </c>
    </row>
    <row r="18" spans="1:19" x14ac:dyDescent="0.25">
      <c r="A18" s="30"/>
      <c r="B18" s="64"/>
      <c r="C18" s="64" t="s">
        <v>49</v>
      </c>
      <c r="D18" s="7" t="s">
        <v>6</v>
      </c>
      <c r="E18" s="82">
        <v>535157.82695759612</v>
      </c>
      <c r="F18" s="82">
        <v>560442.44599050214</v>
      </c>
      <c r="G18" s="82">
        <v>610973.63284234714</v>
      </c>
      <c r="H18" s="83">
        <v>709932.45079355652</v>
      </c>
      <c r="L18" s="30"/>
      <c r="M18" s="64"/>
      <c r="N18" s="64" t="s">
        <v>49</v>
      </c>
      <c r="O18" s="7" t="s">
        <v>6</v>
      </c>
      <c r="P18" s="82">
        <f>+E18*'71'!E$27</f>
        <v>669482.44152395264</v>
      </c>
      <c r="Q18" s="82">
        <f>+F18*'71'!F$27</f>
        <v>638343.94598318194</v>
      </c>
      <c r="R18" s="82">
        <f>+G18*'71'!G$27</f>
        <v>663517.3652667891</v>
      </c>
      <c r="S18" s="83">
        <f>+H18*'71'!H$27</f>
        <v>709932.45079355652</v>
      </c>
    </row>
    <row r="19" spans="1:19" x14ac:dyDescent="0.25">
      <c r="A19" s="30"/>
      <c r="B19" s="64"/>
      <c r="C19" s="64"/>
      <c r="D19" s="7" t="s">
        <v>41</v>
      </c>
      <c r="E19" s="82">
        <v>19718.77173256252</v>
      </c>
      <c r="F19" s="82">
        <v>10694.008617793213</v>
      </c>
      <c r="G19" s="82">
        <v>14596.779687405242</v>
      </c>
      <c r="H19" s="83">
        <v>14812.4781752164</v>
      </c>
      <c r="L19" s="30"/>
      <c r="M19" s="64"/>
      <c r="N19" s="64"/>
      <c r="O19" s="7" t="s">
        <v>41</v>
      </c>
      <c r="P19" s="82">
        <f>+E19*'71'!E$27</f>
        <v>24668.183437435709</v>
      </c>
      <c r="Q19" s="82">
        <f>+F19*'71'!F$27</f>
        <v>12180.47581566647</v>
      </c>
      <c r="R19" s="82">
        <f>+G19*'71'!G$27</f>
        <v>15852.102740522094</v>
      </c>
      <c r="S19" s="83">
        <f>+H19*'71'!H$27</f>
        <v>14812.4781752164</v>
      </c>
    </row>
    <row r="20" spans="1:19" x14ac:dyDescent="0.25">
      <c r="A20" s="30"/>
      <c r="B20" s="64"/>
      <c r="C20" s="64" t="s">
        <v>50</v>
      </c>
      <c r="D20" s="7" t="s">
        <v>6</v>
      </c>
      <c r="E20" s="82">
        <v>380747.58481274842</v>
      </c>
      <c r="F20" s="82">
        <v>543722.06164926465</v>
      </c>
      <c r="G20" s="82">
        <v>552163.65829066327</v>
      </c>
      <c r="H20" s="83">
        <v>684033.62467532977</v>
      </c>
      <c r="L20" s="30"/>
      <c r="M20" s="64"/>
      <c r="N20" s="64" t="s">
        <v>50</v>
      </c>
      <c r="O20" s="7" t="s">
        <v>6</v>
      </c>
      <c r="P20" s="82">
        <f>+E20*'71'!E$27</f>
        <v>476315.22860074823</v>
      </c>
      <c r="Q20" s="82">
        <f>+F20*'71'!F$27</f>
        <v>619299.42821851245</v>
      </c>
      <c r="R20" s="82">
        <f>+G20*'71'!G$27</f>
        <v>599649.73290366039</v>
      </c>
      <c r="S20" s="83">
        <f>+H20*'71'!H$27</f>
        <v>684033.62467532977</v>
      </c>
    </row>
    <row r="21" spans="1:19" x14ac:dyDescent="0.25">
      <c r="A21" s="30"/>
      <c r="B21" s="64"/>
      <c r="C21" s="64"/>
      <c r="D21" s="7" t="s">
        <v>41</v>
      </c>
      <c r="E21" s="82">
        <v>18533.351092396999</v>
      </c>
      <c r="F21" s="82">
        <v>30724.957869966172</v>
      </c>
      <c r="G21" s="82">
        <v>20093.205171208057</v>
      </c>
      <c r="H21" s="83">
        <v>51042.460207516335</v>
      </c>
      <c r="L21" s="30"/>
      <c r="M21" s="64"/>
      <c r="N21" s="64"/>
      <c r="O21" s="7" t="s">
        <v>41</v>
      </c>
      <c r="P21" s="82">
        <f>+E21*'71'!E$27</f>
        <v>23185.222216588645</v>
      </c>
      <c r="Q21" s="82">
        <f>+F21*'71'!F$27</f>
        <v>34995.727013891468</v>
      </c>
      <c r="R21" s="82">
        <f>+G21*'71'!G$27</f>
        <v>21821.220815931953</v>
      </c>
      <c r="S21" s="83">
        <f>+H21*'71'!H$27</f>
        <v>51042.460207516335</v>
      </c>
    </row>
    <row r="22" spans="1:19" x14ac:dyDescent="0.25">
      <c r="A22" s="30"/>
      <c r="B22" s="64"/>
      <c r="C22" s="73" t="s">
        <v>20</v>
      </c>
      <c r="D22" s="7" t="s">
        <v>6</v>
      </c>
      <c r="E22" s="82">
        <f>+'83'!D9</f>
        <v>511224.7326053693</v>
      </c>
      <c r="F22" s="82">
        <f>+'83'!E9</f>
        <v>570226.65511341405</v>
      </c>
      <c r="G22" s="82">
        <f>+'83'!F9</f>
        <v>624744.47660233383</v>
      </c>
      <c r="H22" s="83">
        <f>+'83'!G9</f>
        <v>754408.13384092355</v>
      </c>
      <c r="L22" s="30"/>
      <c r="M22" s="64"/>
      <c r="N22" s="73" t="s">
        <v>20</v>
      </c>
      <c r="O22" s="7" t="s">
        <v>6</v>
      </c>
      <c r="P22" s="82">
        <f>+E22*'71'!E$27</f>
        <v>639542.14048931689</v>
      </c>
      <c r="Q22" s="82">
        <f>+F22*'71'!F$27</f>
        <v>649488.16017417866</v>
      </c>
      <c r="R22" s="82">
        <f>+G22*'71'!G$27</f>
        <v>678472.50159013458</v>
      </c>
      <c r="S22" s="83">
        <f>+H22*'71'!H$27</f>
        <v>754408.13384092355</v>
      </c>
    </row>
    <row r="23" spans="1:19" x14ac:dyDescent="0.25">
      <c r="A23" s="30"/>
      <c r="B23" s="64"/>
      <c r="C23" s="64"/>
      <c r="D23" s="7" t="s">
        <v>41</v>
      </c>
      <c r="E23" s="82">
        <f>+'83'!D10</f>
        <v>9501.0341538378143</v>
      </c>
      <c r="F23" s="82">
        <f>+'83'!E10</f>
        <v>8939.0669741820348</v>
      </c>
      <c r="G23" s="82">
        <f>+'83'!F10</f>
        <v>10859.640004931956</v>
      </c>
      <c r="H23" s="83">
        <f>+'83'!G10</f>
        <v>12652.23500929355</v>
      </c>
      <c r="L23" s="30"/>
      <c r="M23" s="64"/>
      <c r="N23" s="64"/>
      <c r="O23" s="7" t="s">
        <v>41</v>
      </c>
      <c r="P23" s="82">
        <f>+E23*'71'!E$27</f>
        <v>11885.793726451104</v>
      </c>
      <c r="Q23" s="82">
        <f>+F23*'71'!F$27</f>
        <v>10181.597283593337</v>
      </c>
      <c r="R23" s="82">
        <f>+G23*'71'!G$27</f>
        <v>11793.569045356106</v>
      </c>
      <c r="S23" s="83">
        <f>+H23*'71'!H$27</f>
        <v>12652.23500929355</v>
      </c>
    </row>
    <row r="24" spans="1:19" x14ac:dyDescent="0.25">
      <c r="A24" s="30"/>
      <c r="B24" s="64"/>
      <c r="C24" s="64"/>
      <c r="D24" s="7"/>
      <c r="E24" s="82"/>
      <c r="F24" s="82"/>
      <c r="G24" s="82"/>
      <c r="H24" s="83"/>
      <c r="L24" s="30"/>
      <c r="M24" s="64"/>
      <c r="N24" s="64"/>
      <c r="O24" s="7"/>
      <c r="P24" s="82"/>
      <c r="Q24" s="82"/>
      <c r="R24" s="82"/>
      <c r="S24" s="83"/>
    </row>
    <row r="25" spans="1:19" x14ac:dyDescent="0.25">
      <c r="A25" s="30"/>
      <c r="B25" s="18" t="s">
        <v>21</v>
      </c>
      <c r="C25" s="64" t="s">
        <v>44</v>
      </c>
      <c r="D25" s="7" t="s">
        <v>6</v>
      </c>
      <c r="E25" s="82">
        <v>191249.78527755785</v>
      </c>
      <c r="F25" s="82">
        <v>196460.70831777446</v>
      </c>
      <c r="G25" s="82">
        <v>213929.27368363971</v>
      </c>
      <c r="H25" s="83">
        <v>218177.72065749377</v>
      </c>
      <c r="L25" s="30"/>
      <c r="M25" s="18" t="s">
        <v>21</v>
      </c>
      <c r="N25" s="64" t="s">
        <v>44</v>
      </c>
      <c r="O25" s="7" t="s">
        <v>6</v>
      </c>
      <c r="P25" s="82">
        <f>+E25*'71'!E$27</f>
        <v>239253.48138222485</v>
      </c>
      <c r="Q25" s="82">
        <f>+F25*'71'!F$27</f>
        <v>223768.74677394511</v>
      </c>
      <c r="R25" s="82">
        <f>+G25*'71'!G$27</f>
        <v>232327.19122043275</v>
      </c>
      <c r="S25" s="83">
        <f>+H25*'71'!H$27</f>
        <v>218177.72065749377</v>
      </c>
    </row>
    <row r="26" spans="1:19" x14ac:dyDescent="0.25">
      <c r="A26" s="30"/>
      <c r="B26" s="64"/>
      <c r="C26" s="64"/>
      <c r="D26" s="7" t="s">
        <v>41</v>
      </c>
      <c r="E26" s="82">
        <v>9632.1286271164845</v>
      </c>
      <c r="F26" s="82">
        <v>7451.8409649740306</v>
      </c>
      <c r="G26" s="82">
        <v>13695.981626684148</v>
      </c>
      <c r="H26" s="83">
        <v>13746.199022750647</v>
      </c>
      <c r="L26" s="30"/>
      <c r="M26" s="64"/>
      <c r="N26" s="64"/>
      <c r="O26" s="7" t="s">
        <v>41</v>
      </c>
      <c r="P26" s="82">
        <f>+E26*'71'!E$27</f>
        <v>12049.79291252272</v>
      </c>
      <c r="Q26" s="82">
        <f>+F26*'71'!F$27</f>
        <v>8487.6468591054218</v>
      </c>
      <c r="R26" s="82">
        <f>+G26*'71'!G$27</f>
        <v>14873.836046578986</v>
      </c>
      <c r="S26" s="83">
        <f>+H26*'71'!H$27</f>
        <v>13746.199022750647</v>
      </c>
    </row>
    <row r="27" spans="1:19" x14ac:dyDescent="0.25">
      <c r="A27" s="30"/>
      <c r="B27" s="64"/>
      <c r="C27" s="64" t="s">
        <v>45</v>
      </c>
      <c r="D27" s="7" t="s">
        <v>6</v>
      </c>
      <c r="E27" s="82">
        <v>247624.71750530563</v>
      </c>
      <c r="F27" s="82">
        <v>296574.84674512898</v>
      </c>
      <c r="G27" s="82">
        <v>309003.78600866697</v>
      </c>
      <c r="H27" s="83">
        <v>297265.82225670986</v>
      </c>
      <c r="L27" s="30"/>
      <c r="M27" s="64"/>
      <c r="N27" s="64" t="s">
        <v>45</v>
      </c>
      <c r="O27" s="7" t="s">
        <v>6</v>
      </c>
      <c r="P27" s="82">
        <f>+E27*'71'!E$27</f>
        <v>309778.52159913734</v>
      </c>
      <c r="Q27" s="82">
        <f>+F27*'71'!F$27</f>
        <v>337798.75044270192</v>
      </c>
      <c r="R27" s="82">
        <f>+G27*'71'!G$27</f>
        <v>335578.11160541233</v>
      </c>
      <c r="S27" s="83">
        <f>+H27*'71'!H$27</f>
        <v>297265.82225670986</v>
      </c>
    </row>
    <row r="28" spans="1:19" x14ac:dyDescent="0.25">
      <c r="A28" s="30"/>
      <c r="B28" s="64"/>
      <c r="C28" s="64"/>
      <c r="D28" s="7" t="s">
        <v>41</v>
      </c>
      <c r="E28" s="82">
        <v>4892.6709211534708</v>
      </c>
      <c r="F28" s="82">
        <v>10656.774260946804</v>
      </c>
      <c r="G28" s="82">
        <v>6801.5787555313727</v>
      </c>
      <c r="H28" s="83">
        <v>7785.6927913516392</v>
      </c>
      <c r="L28" s="30"/>
      <c r="M28" s="64"/>
      <c r="N28" s="64"/>
      <c r="O28" s="7" t="s">
        <v>41</v>
      </c>
      <c r="P28" s="82">
        <f>+E28*'71'!E$27</f>
        <v>6120.7313223629917</v>
      </c>
      <c r="Q28" s="82">
        <f>+F28*'71'!F$27</f>
        <v>12138.065883218411</v>
      </c>
      <c r="R28" s="82">
        <f>+G28*'71'!G$27</f>
        <v>7386.5145285070712</v>
      </c>
      <c r="S28" s="83">
        <f>+H28*'71'!H$27</f>
        <v>7785.6927913516392</v>
      </c>
    </row>
    <row r="29" spans="1:19" x14ac:dyDescent="0.25">
      <c r="A29" s="30"/>
      <c r="B29" s="64"/>
      <c r="C29" s="64" t="s">
        <v>46</v>
      </c>
      <c r="D29" s="7" t="s">
        <v>6</v>
      </c>
      <c r="E29" s="82">
        <v>400782.67753438547</v>
      </c>
      <c r="F29" s="82">
        <v>456069.06138792873</v>
      </c>
      <c r="G29" s="82">
        <v>510491.37819882593</v>
      </c>
      <c r="H29" s="83">
        <v>578169.38515950425</v>
      </c>
      <c r="L29" s="30"/>
      <c r="M29" s="64"/>
      <c r="N29" s="64" t="s">
        <v>46</v>
      </c>
      <c r="O29" s="7" t="s">
        <v>6</v>
      </c>
      <c r="P29" s="82">
        <f>+E29*'71'!E$27</f>
        <v>501379.12959551619</v>
      </c>
      <c r="Q29" s="82">
        <f>+F29*'71'!F$27</f>
        <v>519462.66092085082</v>
      </c>
      <c r="R29" s="82">
        <f>+G29*'71'!G$27</f>
        <v>554393.63672392501</v>
      </c>
      <c r="S29" s="83">
        <f>+H29*'71'!H$27</f>
        <v>578169.38515950425</v>
      </c>
    </row>
    <row r="30" spans="1:19" x14ac:dyDescent="0.25">
      <c r="A30" s="30"/>
      <c r="B30" s="64"/>
      <c r="C30" s="64"/>
      <c r="D30" s="7" t="s">
        <v>41</v>
      </c>
      <c r="E30" s="82">
        <v>9801.0421488057727</v>
      </c>
      <c r="F30" s="82">
        <v>7676.551381034642</v>
      </c>
      <c r="G30" s="82">
        <v>10770.462922565863</v>
      </c>
      <c r="H30" s="83">
        <v>10890.282566607852</v>
      </c>
      <c r="L30" s="30"/>
      <c r="M30" s="64"/>
      <c r="N30" s="64"/>
      <c r="O30" s="7" t="s">
        <v>41</v>
      </c>
      <c r="P30" s="82">
        <f>+E30*'71'!E$27</f>
        <v>12261.10372815602</v>
      </c>
      <c r="Q30" s="82">
        <f>+F30*'71'!F$27</f>
        <v>8743.5920229984567</v>
      </c>
      <c r="R30" s="82">
        <f>+G30*'71'!G$27</f>
        <v>11696.722733906528</v>
      </c>
      <c r="S30" s="83">
        <f>+H30*'71'!H$27</f>
        <v>10890.282566607852</v>
      </c>
    </row>
    <row r="31" spans="1:19" x14ac:dyDescent="0.25">
      <c r="A31" s="30"/>
      <c r="B31" s="64"/>
      <c r="C31" s="64" t="s">
        <v>47</v>
      </c>
      <c r="D31" s="7" t="s">
        <v>6</v>
      </c>
      <c r="E31" s="82">
        <v>418431.04850640096</v>
      </c>
      <c r="F31" s="82">
        <v>461185.93339496217</v>
      </c>
      <c r="G31" s="82">
        <v>562119.87132269307</v>
      </c>
      <c r="H31" s="83">
        <v>685694.70065327955</v>
      </c>
      <c r="L31" s="30"/>
      <c r="M31" s="64"/>
      <c r="N31" s="64" t="s">
        <v>47</v>
      </c>
      <c r="O31" s="7" t="s">
        <v>6</v>
      </c>
      <c r="P31" s="82">
        <f>+E31*'71'!E$27</f>
        <v>523457.24168150756</v>
      </c>
      <c r="Q31" s="82">
        <f>+F31*'71'!F$27</f>
        <v>525290.77813686186</v>
      </c>
      <c r="R31" s="82">
        <f>+G31*'71'!G$27</f>
        <v>610462.18025644473</v>
      </c>
      <c r="S31" s="83">
        <f>+H31*'71'!H$27</f>
        <v>685694.70065327955</v>
      </c>
    </row>
    <row r="32" spans="1:19" x14ac:dyDescent="0.25">
      <c r="A32" s="30"/>
      <c r="B32" s="64"/>
      <c r="C32" s="64"/>
      <c r="D32" s="7" t="s">
        <v>41</v>
      </c>
      <c r="E32" s="82">
        <v>12885.272278888491</v>
      </c>
      <c r="F32" s="82">
        <v>9680.6089231756487</v>
      </c>
      <c r="G32" s="82">
        <v>14336.610787079075</v>
      </c>
      <c r="H32" s="83">
        <v>20953.581899317374</v>
      </c>
      <c r="L32" s="30"/>
      <c r="M32" s="64"/>
      <c r="N32" s="64"/>
      <c r="O32" s="7" t="s">
        <v>41</v>
      </c>
      <c r="P32" s="82">
        <f>+E32*'71'!E$27</f>
        <v>16119.475620889501</v>
      </c>
      <c r="Q32" s="82">
        <f>+F32*'71'!F$27</f>
        <v>11026.213563497064</v>
      </c>
      <c r="R32" s="82">
        <f>+G32*'71'!G$27</f>
        <v>15569.559314767876</v>
      </c>
      <c r="S32" s="83">
        <f>+H32*'71'!H$27</f>
        <v>20953.581899317374</v>
      </c>
    </row>
    <row r="33" spans="1:19" x14ac:dyDescent="0.25">
      <c r="A33" s="30"/>
      <c r="B33" s="64"/>
      <c r="C33" s="64" t="s">
        <v>48</v>
      </c>
      <c r="D33" s="7" t="s">
        <v>6</v>
      </c>
      <c r="E33" s="82">
        <v>350073.71095830243</v>
      </c>
      <c r="F33" s="82">
        <v>420754.57619434287</v>
      </c>
      <c r="G33" s="82">
        <v>475291.9219223102</v>
      </c>
      <c r="H33" s="83">
        <v>589720.51785364386</v>
      </c>
      <c r="L33" s="30"/>
      <c r="M33" s="64"/>
      <c r="N33" s="64" t="s">
        <v>48</v>
      </c>
      <c r="O33" s="7" t="s">
        <v>6</v>
      </c>
      <c r="P33" s="82">
        <f>+E33*'71'!E$27</f>
        <v>437942.21240883629</v>
      </c>
      <c r="Q33" s="82">
        <f>+F33*'71'!F$27</f>
        <v>479239.46228535654</v>
      </c>
      <c r="R33" s="82">
        <f>+G33*'71'!G$27</f>
        <v>516167.02720762888</v>
      </c>
      <c r="S33" s="83">
        <f>+H33*'71'!H$27</f>
        <v>589720.51785364386</v>
      </c>
    </row>
    <row r="34" spans="1:19" x14ac:dyDescent="0.25">
      <c r="A34" s="30"/>
      <c r="B34" s="64"/>
      <c r="C34" s="64"/>
      <c r="D34" s="7" t="s">
        <v>41</v>
      </c>
      <c r="E34" s="82">
        <v>7876.7601364240691</v>
      </c>
      <c r="F34" s="82">
        <v>10102.264589474447</v>
      </c>
      <c r="G34" s="82">
        <v>12410.332445147478</v>
      </c>
      <c r="H34" s="83">
        <v>12191.363488147284</v>
      </c>
      <c r="L34" s="30"/>
      <c r="M34" s="64"/>
      <c r="N34" s="64"/>
      <c r="O34" s="7" t="s">
        <v>41</v>
      </c>
      <c r="P34" s="82">
        <f>+E34*'71'!E$27</f>
        <v>9853.8269306665097</v>
      </c>
      <c r="Q34" s="82">
        <f>+F34*'71'!F$27</f>
        <v>11506.479367411395</v>
      </c>
      <c r="R34" s="82">
        <f>+G34*'71'!G$27</f>
        <v>13477.621035430162</v>
      </c>
      <c r="S34" s="83">
        <f>+H34*'71'!H$27</f>
        <v>12191.363488147284</v>
      </c>
    </row>
    <row r="35" spans="1:19" x14ac:dyDescent="0.25">
      <c r="A35" s="30"/>
      <c r="B35" s="64"/>
      <c r="C35" s="64" t="s">
        <v>49</v>
      </c>
      <c r="D35" s="7" t="s">
        <v>6</v>
      </c>
      <c r="E35" s="82">
        <v>379711.20174205292</v>
      </c>
      <c r="F35" s="82">
        <v>388932.36746989272</v>
      </c>
      <c r="G35" s="82">
        <v>434581.99684673967</v>
      </c>
      <c r="H35" s="83">
        <v>551434.24895325559</v>
      </c>
      <c r="L35" s="30"/>
      <c r="M35" s="64"/>
      <c r="N35" s="64" t="s">
        <v>49</v>
      </c>
      <c r="O35" s="7" t="s">
        <v>6</v>
      </c>
      <c r="P35" s="82">
        <f>+E35*'71'!E$27</f>
        <v>475018.71337930817</v>
      </c>
      <c r="Q35" s="82">
        <f>+F35*'71'!F$27</f>
        <v>442993.9665482078</v>
      </c>
      <c r="R35" s="82">
        <f>+G35*'71'!G$27</f>
        <v>471956.04857555934</v>
      </c>
      <c r="S35" s="83">
        <f>+H35*'71'!H$27</f>
        <v>551434.24895325559</v>
      </c>
    </row>
    <row r="36" spans="1:19" x14ac:dyDescent="0.25">
      <c r="A36" s="30"/>
      <c r="B36" s="64"/>
      <c r="C36" s="64"/>
      <c r="D36" s="7" t="s">
        <v>41</v>
      </c>
      <c r="E36" s="82">
        <v>23666.362978353023</v>
      </c>
      <c r="F36" s="82">
        <v>9114.0432013095797</v>
      </c>
      <c r="G36" s="82">
        <v>11278.372619104832</v>
      </c>
      <c r="H36" s="83">
        <v>13919.025833103191</v>
      </c>
      <c r="L36" s="30"/>
      <c r="M36" s="64"/>
      <c r="N36" s="64"/>
      <c r="O36" s="7" t="s">
        <v>41</v>
      </c>
      <c r="P36" s="82">
        <f>+E36*'71'!E$27</f>
        <v>29606.620085919629</v>
      </c>
      <c r="Q36" s="82">
        <f>+F36*'71'!F$27</f>
        <v>10380.895206291611</v>
      </c>
      <c r="R36" s="82">
        <f>+G36*'71'!G$27</f>
        <v>12248.312664347848</v>
      </c>
      <c r="S36" s="83">
        <f>+H36*'71'!H$27</f>
        <v>13919.025833103191</v>
      </c>
    </row>
    <row r="37" spans="1:19" x14ac:dyDescent="0.25">
      <c r="A37" s="30"/>
      <c r="B37" s="64"/>
      <c r="C37" s="64" t="s">
        <v>50</v>
      </c>
      <c r="D37" s="7" t="s">
        <v>6</v>
      </c>
      <c r="E37" s="82">
        <v>252198.18655353581</v>
      </c>
      <c r="F37" s="82">
        <v>285294.17269144283</v>
      </c>
      <c r="G37" s="82">
        <v>394652.28482564591</v>
      </c>
      <c r="H37" s="83">
        <v>423098.15798522782</v>
      </c>
      <c r="L37" s="30"/>
      <c r="M37" s="64"/>
      <c r="N37" s="64" t="s">
        <v>50</v>
      </c>
      <c r="O37" s="7" t="s">
        <v>6</v>
      </c>
      <c r="P37" s="82">
        <f>+E37*'71'!E$27</f>
        <v>315499.93137847329</v>
      </c>
      <c r="Q37" s="82">
        <f>+F37*'71'!F$27</f>
        <v>324950.06269555341</v>
      </c>
      <c r="R37" s="82">
        <f>+G37*'71'!G$27</f>
        <v>428592.3813206515</v>
      </c>
      <c r="S37" s="83">
        <f>+H37*'71'!H$27</f>
        <v>423098.15798522782</v>
      </c>
    </row>
    <row r="38" spans="1:19" x14ac:dyDescent="0.25">
      <c r="A38" s="30"/>
      <c r="B38" s="64"/>
      <c r="C38" s="64"/>
      <c r="D38" s="7" t="s">
        <v>41</v>
      </c>
      <c r="E38" s="82">
        <v>20444.599592954724</v>
      </c>
      <c r="F38" s="82">
        <v>13938.90785196449</v>
      </c>
      <c r="G38" s="82">
        <v>21977.049669108743</v>
      </c>
      <c r="H38" s="83">
        <v>22065.140566991002</v>
      </c>
      <c r="L38" s="30"/>
      <c r="M38" s="64"/>
      <c r="N38" s="64"/>
      <c r="O38" s="7" t="s">
        <v>41</v>
      </c>
      <c r="P38" s="82">
        <f>+E38*'71'!E$27</f>
        <v>25576.194090786357</v>
      </c>
      <c r="Q38" s="82">
        <f>+F38*'71'!F$27</f>
        <v>15876.416043387555</v>
      </c>
      <c r="R38" s="82">
        <f>+G38*'71'!G$27</f>
        <v>23867.075940652096</v>
      </c>
      <c r="S38" s="83">
        <f>+H38*'71'!H$27</f>
        <v>22065.140566991002</v>
      </c>
    </row>
    <row r="39" spans="1:19" x14ac:dyDescent="0.25">
      <c r="A39" s="30"/>
      <c r="B39" s="64"/>
      <c r="C39" s="73" t="s">
        <v>20</v>
      </c>
      <c r="D39" s="7" t="s">
        <v>6</v>
      </c>
      <c r="E39" s="82">
        <f>+'83'!D11</f>
        <v>367680.461007829</v>
      </c>
      <c r="F39" s="82">
        <f>+'83'!E11</f>
        <v>414920.77312944859</v>
      </c>
      <c r="G39" s="82">
        <f>+'83'!F11</f>
        <v>478731.40732491715</v>
      </c>
      <c r="H39" s="83">
        <f>+'83'!G11</f>
        <v>580505.28163934732</v>
      </c>
      <c r="L39" s="30"/>
      <c r="M39" s="64"/>
      <c r="N39" s="73" t="s">
        <v>20</v>
      </c>
      <c r="O39" s="7" t="s">
        <v>6</v>
      </c>
      <c r="P39" s="82">
        <f>+E39*'71'!E$27</f>
        <v>459968.25672079402</v>
      </c>
      <c r="Q39" s="82">
        <f>+F39*'71'!F$27</f>
        <v>472594.76059444196</v>
      </c>
      <c r="R39" s="82">
        <f>+G39*'71'!G$27</f>
        <v>519902.30835486006</v>
      </c>
      <c r="S39" s="83">
        <f>+H39*'71'!H$27</f>
        <v>580505.28163934732</v>
      </c>
    </row>
    <row r="40" spans="1:19" x14ac:dyDescent="0.25">
      <c r="A40" s="30"/>
      <c r="B40" s="64"/>
      <c r="C40" s="64"/>
      <c r="D40" s="7" t="s">
        <v>41</v>
      </c>
      <c r="E40" s="82">
        <f>+'83'!D12</f>
        <v>6730.8004001449726</v>
      </c>
      <c r="F40" s="82">
        <f>+'83'!E12</f>
        <v>5627.6738866616915</v>
      </c>
      <c r="G40" s="82">
        <f>+'83'!F12</f>
        <v>7711.3076200065843</v>
      </c>
      <c r="H40" s="83">
        <f>+'83'!G12</f>
        <v>7826.1668204807802</v>
      </c>
      <c r="L40" s="30"/>
      <c r="M40" s="64"/>
      <c r="N40" s="64"/>
      <c r="O40" s="7" t="s">
        <v>41</v>
      </c>
      <c r="P40" s="82">
        <f>+E40*'71'!E$27</f>
        <v>8420.2313005813594</v>
      </c>
      <c r="Q40" s="82">
        <f>+F40*'71'!F$27</f>
        <v>6409.9205569076667</v>
      </c>
      <c r="R40" s="82">
        <f>+G40*'71'!G$27</f>
        <v>8374.480075327152</v>
      </c>
      <c r="S40" s="83">
        <f>+H40*'71'!H$27</f>
        <v>7826.1668204807802</v>
      </c>
    </row>
    <row r="41" spans="1:19" x14ac:dyDescent="0.25">
      <c r="A41" s="30"/>
      <c r="B41" s="64"/>
      <c r="C41" s="64"/>
      <c r="D41" s="7"/>
      <c r="E41" s="82"/>
      <c r="F41" s="82"/>
      <c r="G41" s="82"/>
      <c r="H41" s="83"/>
      <c r="L41" s="30"/>
      <c r="M41" s="64"/>
      <c r="N41" s="64"/>
      <c r="O41" s="7"/>
      <c r="P41" s="82"/>
      <c r="Q41" s="82"/>
      <c r="R41" s="82"/>
      <c r="S41" s="83"/>
    </row>
    <row r="42" spans="1:19" x14ac:dyDescent="0.25">
      <c r="A42" s="30"/>
      <c r="B42" s="18" t="s">
        <v>20</v>
      </c>
      <c r="C42" s="64" t="s">
        <v>44</v>
      </c>
      <c r="D42" s="7" t="s">
        <v>6</v>
      </c>
      <c r="E42" s="82">
        <v>207481.37609432684</v>
      </c>
      <c r="F42" s="82">
        <v>225595.70896139197</v>
      </c>
      <c r="G42" s="82">
        <v>246076.15729952022</v>
      </c>
      <c r="H42" s="83">
        <v>242889.35137900952</v>
      </c>
      <c r="L42" s="30"/>
      <c r="M42" s="18" t="s">
        <v>20</v>
      </c>
      <c r="N42" s="64" t="s">
        <v>44</v>
      </c>
      <c r="O42" s="7" t="s">
        <v>6</v>
      </c>
      <c r="P42" s="82">
        <f>+E42*'71'!E$27</f>
        <v>259559.20149400286</v>
      </c>
      <c r="Q42" s="82">
        <f>+F42*'71'!F$27</f>
        <v>256953.51250702544</v>
      </c>
      <c r="R42" s="82">
        <f>+G42*'71'!G$27</f>
        <v>267238.70682727895</v>
      </c>
      <c r="S42" s="83">
        <f>+H42*'71'!H$27</f>
        <v>242889.35137900952</v>
      </c>
    </row>
    <row r="43" spans="1:19" x14ac:dyDescent="0.25">
      <c r="A43" s="30"/>
      <c r="B43" s="64"/>
      <c r="C43" s="64"/>
      <c r="D43" s="7" t="s">
        <v>41</v>
      </c>
      <c r="E43" s="82">
        <v>5199.2662511306962</v>
      </c>
      <c r="F43" s="82">
        <v>8857.4495731218485</v>
      </c>
      <c r="G43" s="82">
        <v>6787.7295888875051</v>
      </c>
      <c r="H43" s="83">
        <v>10882.381136608719</v>
      </c>
      <c r="L43" s="30"/>
      <c r="M43" s="64"/>
      <c r="N43" s="64"/>
      <c r="O43" s="7" t="s">
        <v>41</v>
      </c>
      <c r="P43" s="82">
        <f>+E43*'71'!E$27</f>
        <v>6504.2820801645003</v>
      </c>
      <c r="Q43" s="82">
        <f>+F43*'71'!F$27</f>
        <v>10088.635063785785</v>
      </c>
      <c r="R43" s="82">
        <f>+G43*'71'!G$27</f>
        <v>7371.4743335318308</v>
      </c>
      <c r="S43" s="83">
        <f>+H43*'71'!H$27</f>
        <v>10882.381136608719</v>
      </c>
    </row>
    <row r="44" spans="1:19" x14ac:dyDescent="0.25">
      <c r="A44" s="30"/>
      <c r="B44" s="64"/>
      <c r="C44" s="64" t="s">
        <v>45</v>
      </c>
      <c r="D44" s="7" t="s">
        <v>6</v>
      </c>
      <c r="E44" s="82">
        <v>283314.02809954947</v>
      </c>
      <c r="F44" s="82">
        <v>311661.87282737141</v>
      </c>
      <c r="G44" s="82">
        <v>337094.41456030903</v>
      </c>
      <c r="H44" s="83">
        <v>325210.14193578984</v>
      </c>
      <c r="L44" s="30"/>
      <c r="M44" s="64"/>
      <c r="N44" s="64" t="s">
        <v>45</v>
      </c>
      <c r="O44" s="7" t="s">
        <v>6</v>
      </c>
      <c r="P44" s="82">
        <f>+E44*'71'!E$27</f>
        <v>354425.84915253636</v>
      </c>
      <c r="Q44" s="82">
        <f>+F44*'71'!F$27</f>
        <v>354982.87315037602</v>
      </c>
      <c r="R44" s="82">
        <f>+G44*'71'!G$27</f>
        <v>366084.53421249561</v>
      </c>
      <c r="S44" s="83">
        <f>+H44*'71'!H$27</f>
        <v>325210.14193578984</v>
      </c>
    </row>
    <row r="45" spans="1:19" x14ac:dyDescent="0.25">
      <c r="A45" s="30"/>
      <c r="B45" s="64"/>
      <c r="C45" s="64"/>
      <c r="D45" s="7" t="s">
        <v>41</v>
      </c>
      <c r="E45" s="82">
        <v>5451.6035459209743</v>
      </c>
      <c r="F45" s="82">
        <v>5064.9576641033</v>
      </c>
      <c r="G45" s="82">
        <v>7546.5350376591541</v>
      </c>
      <c r="H45" s="83">
        <v>5334.2478348509439</v>
      </c>
      <c r="L45" s="30"/>
      <c r="M45" s="64"/>
      <c r="N45" s="64"/>
      <c r="O45" s="7" t="s">
        <v>41</v>
      </c>
      <c r="P45" s="82">
        <f>+E45*'71'!E$27</f>
        <v>6819.9560359471379</v>
      </c>
      <c r="Q45" s="82">
        <f>+F45*'71'!F$27</f>
        <v>5768.986779413659</v>
      </c>
      <c r="R45" s="82">
        <f>+G45*'71'!G$27</f>
        <v>8195.5370508978413</v>
      </c>
      <c r="S45" s="83">
        <f>+H45*'71'!H$27</f>
        <v>5334.2478348509439</v>
      </c>
    </row>
    <row r="46" spans="1:19" x14ac:dyDescent="0.25">
      <c r="A46" s="30"/>
      <c r="B46" s="64"/>
      <c r="C46" s="64" t="s">
        <v>46</v>
      </c>
      <c r="D46" s="7" t="s">
        <v>6</v>
      </c>
      <c r="E46" s="82">
        <v>461681.22335427464</v>
      </c>
      <c r="F46" s="82">
        <v>517990.50163310458</v>
      </c>
      <c r="G46" s="82">
        <v>555388.57505843788</v>
      </c>
      <c r="H46" s="83">
        <v>632093.70725240768</v>
      </c>
      <c r="L46" s="30"/>
      <c r="M46" s="64"/>
      <c r="N46" s="64" t="s">
        <v>46</v>
      </c>
      <c r="O46" s="7" t="s">
        <v>6</v>
      </c>
      <c r="P46" s="82">
        <f>+E46*'71'!E$27</f>
        <v>577563.21041619754</v>
      </c>
      <c r="Q46" s="82">
        <f>+F46*'71'!F$27</f>
        <v>589991.1813601061</v>
      </c>
      <c r="R46" s="82">
        <f>+G46*'71'!G$27</f>
        <v>603151.9925134636</v>
      </c>
      <c r="S46" s="83">
        <f>+H46*'71'!H$27</f>
        <v>632093.70725240768</v>
      </c>
    </row>
    <row r="47" spans="1:19" x14ac:dyDescent="0.25">
      <c r="A47" s="30"/>
      <c r="B47" s="64"/>
      <c r="C47" s="64"/>
      <c r="D47" s="7" t="s">
        <v>41</v>
      </c>
      <c r="E47" s="82">
        <v>10421.433248275442</v>
      </c>
      <c r="F47" s="82">
        <v>8145.3960906301154</v>
      </c>
      <c r="G47" s="82">
        <v>8807.8955555455723</v>
      </c>
      <c r="H47" s="83">
        <v>11747.702045520065</v>
      </c>
      <c r="L47" s="30"/>
      <c r="M47" s="64"/>
      <c r="N47" s="64"/>
      <c r="O47" s="7" t="s">
        <v>41</v>
      </c>
      <c r="P47" s="82">
        <f>+E47*'71'!E$27</f>
        <v>13037.212993592577</v>
      </c>
      <c r="Q47" s="82">
        <f>+F47*'71'!F$27</f>
        <v>9277.6061472277015</v>
      </c>
      <c r="R47" s="82">
        <f>+G47*'71'!G$27</f>
        <v>9565.3745733224914</v>
      </c>
      <c r="S47" s="83">
        <f>+H47*'71'!H$27</f>
        <v>11747.702045520065</v>
      </c>
    </row>
    <row r="48" spans="1:19" x14ac:dyDescent="0.25">
      <c r="A48" s="30"/>
      <c r="B48" s="64"/>
      <c r="C48" s="64" t="s">
        <v>47</v>
      </c>
      <c r="D48" s="7" t="s">
        <v>6</v>
      </c>
      <c r="E48" s="82">
        <v>514768.88227119111</v>
      </c>
      <c r="F48" s="82">
        <v>573440.22491535055</v>
      </c>
      <c r="G48" s="82">
        <v>660078.06234139833</v>
      </c>
      <c r="H48" s="83">
        <v>800921.29151064297</v>
      </c>
      <c r="L48" s="30"/>
      <c r="M48" s="64"/>
      <c r="N48" s="64" t="s">
        <v>47</v>
      </c>
      <c r="O48" s="7" t="s">
        <v>6</v>
      </c>
      <c r="P48" s="82">
        <f>+E48*'71'!E$27</f>
        <v>643975.87172126002</v>
      </c>
      <c r="Q48" s="82">
        <f>+F48*'71'!F$27</f>
        <v>653148.41617858433</v>
      </c>
      <c r="R48" s="82">
        <f>+G48*'71'!G$27</f>
        <v>716844.77570275858</v>
      </c>
      <c r="S48" s="83">
        <f>+H48*'71'!H$27</f>
        <v>800921.29151064297</v>
      </c>
    </row>
    <row r="49" spans="1:19" x14ac:dyDescent="0.25">
      <c r="A49" s="30"/>
      <c r="B49" s="64"/>
      <c r="C49" s="64"/>
      <c r="D49" s="7" t="s">
        <v>41</v>
      </c>
      <c r="E49" s="82">
        <v>13624.514518460945</v>
      </c>
      <c r="F49" s="82">
        <v>11042.498884730778</v>
      </c>
      <c r="G49" s="82">
        <v>14000.699973650979</v>
      </c>
      <c r="H49" s="83">
        <v>17948.643518113466</v>
      </c>
      <c r="L49" s="30"/>
      <c r="M49" s="64"/>
      <c r="N49" s="64"/>
      <c r="O49" s="7" t="s">
        <v>41</v>
      </c>
      <c r="P49" s="82">
        <f>+E49*'71'!E$27</f>
        <v>17044.267662594641</v>
      </c>
      <c r="Q49" s="82">
        <f>+F49*'71'!F$27</f>
        <v>12577.406229708356</v>
      </c>
      <c r="R49" s="82">
        <f>+G49*'71'!G$27</f>
        <v>15204.760171384964</v>
      </c>
      <c r="S49" s="83">
        <f>+H49*'71'!H$27</f>
        <v>17948.643518113466</v>
      </c>
    </row>
    <row r="50" spans="1:19" x14ac:dyDescent="0.25">
      <c r="A50" s="30"/>
      <c r="B50" s="64"/>
      <c r="C50" s="64" t="s">
        <v>48</v>
      </c>
      <c r="D50" s="7" t="s">
        <v>6</v>
      </c>
      <c r="E50" s="82">
        <v>474377.39776676323</v>
      </c>
      <c r="F50" s="82">
        <v>532586.13069785654</v>
      </c>
      <c r="G50" s="82">
        <v>607679.95493599493</v>
      </c>
      <c r="H50" s="83">
        <v>745530.9576003768</v>
      </c>
      <c r="L50" s="30"/>
      <c r="M50" s="64"/>
      <c r="N50" s="64" t="s">
        <v>48</v>
      </c>
      <c r="O50" s="7" t="s">
        <v>6</v>
      </c>
      <c r="P50" s="82">
        <f>+E50*'71'!E$27</f>
        <v>593446.12460622075</v>
      </c>
      <c r="Q50" s="82">
        <f>+F50*'71'!F$27</f>
        <v>606615.60286485858</v>
      </c>
      <c r="R50" s="82">
        <f>+G50*'71'!G$27</f>
        <v>659940.43106049055</v>
      </c>
      <c r="S50" s="83">
        <f>+H50*'71'!H$27</f>
        <v>745530.9576003768</v>
      </c>
    </row>
    <row r="51" spans="1:19" x14ac:dyDescent="0.25">
      <c r="A51" s="30"/>
      <c r="B51" s="64"/>
      <c r="C51" s="64"/>
      <c r="D51" s="7" t="s">
        <v>41</v>
      </c>
      <c r="E51" s="82">
        <v>11611.133045446164</v>
      </c>
      <c r="F51" s="82">
        <v>12106.576385493616</v>
      </c>
      <c r="G51" s="82">
        <v>19129.461043320902</v>
      </c>
      <c r="H51" s="83">
        <v>19720.285064066295</v>
      </c>
      <c r="L51" s="30"/>
      <c r="M51" s="64"/>
      <c r="N51" s="64"/>
      <c r="O51" s="7" t="s">
        <v>41</v>
      </c>
      <c r="P51" s="82">
        <f>+E51*'71'!E$27</f>
        <v>14525.527439853149</v>
      </c>
      <c r="Q51" s="82">
        <f>+F51*'71'!F$27</f>
        <v>13789.390503077229</v>
      </c>
      <c r="R51" s="82">
        <f>+G51*'71'!G$27</f>
        <v>20774.5946930465</v>
      </c>
      <c r="S51" s="83">
        <f>+H51*'71'!H$27</f>
        <v>19720.285064066295</v>
      </c>
    </row>
    <row r="52" spans="1:19" x14ac:dyDescent="0.25">
      <c r="A52" s="30"/>
      <c r="B52" s="64"/>
      <c r="C52" s="64" t="s">
        <v>49</v>
      </c>
      <c r="D52" s="7" t="s">
        <v>6</v>
      </c>
      <c r="E52" s="82">
        <v>475825.0122470198</v>
      </c>
      <c r="F52" s="82">
        <v>492025.50255183625</v>
      </c>
      <c r="G52" s="82">
        <v>540656.05597421422</v>
      </c>
      <c r="H52" s="83">
        <v>644474.90283234348</v>
      </c>
      <c r="L52" s="30"/>
      <c r="M52" s="64"/>
      <c r="N52" s="64" t="s">
        <v>49</v>
      </c>
      <c r="O52" s="7" t="s">
        <v>6</v>
      </c>
      <c r="P52" s="82">
        <f>+E52*'71'!E$27</f>
        <v>595257.09032102174</v>
      </c>
      <c r="Q52" s="82">
        <f>+F52*'71'!F$27</f>
        <v>560417.04740654153</v>
      </c>
      <c r="R52" s="82">
        <f>+G52*'71'!G$27</f>
        <v>587152.47678799671</v>
      </c>
      <c r="S52" s="83">
        <f>+H52*'71'!H$27</f>
        <v>644474.90283234348</v>
      </c>
    </row>
    <row r="53" spans="1:19" x14ac:dyDescent="0.25">
      <c r="A53" s="30"/>
      <c r="B53" s="64"/>
      <c r="C53" s="64"/>
      <c r="D53" s="7" t="s">
        <v>41</v>
      </c>
      <c r="E53" s="82">
        <v>16698.114081109437</v>
      </c>
      <c r="F53" s="82">
        <v>8361.2705856333178</v>
      </c>
      <c r="G53" s="82">
        <v>11141.305013314854</v>
      </c>
      <c r="H53" s="83">
        <v>11605.004932063246</v>
      </c>
      <c r="L53" s="30"/>
      <c r="M53" s="64"/>
      <c r="N53" s="64"/>
      <c r="O53" s="7" t="s">
        <v>41</v>
      </c>
      <c r="P53" s="82">
        <f>+E53*'71'!E$27</f>
        <v>20889.340715467904</v>
      </c>
      <c r="Q53" s="82">
        <f>+F53*'71'!F$27</f>
        <v>9523.4871970363492</v>
      </c>
      <c r="R53" s="82">
        <f>+G53*'71'!G$27</f>
        <v>12099.457244459933</v>
      </c>
      <c r="S53" s="83">
        <f>+H53*'71'!H$27</f>
        <v>11605.004932063246</v>
      </c>
    </row>
    <row r="54" spans="1:19" x14ac:dyDescent="0.25">
      <c r="A54" s="30"/>
      <c r="B54" s="64"/>
      <c r="C54" s="64" t="s">
        <v>50</v>
      </c>
      <c r="D54" s="7" t="s">
        <v>6</v>
      </c>
      <c r="E54" s="82">
        <v>341649.5655897868</v>
      </c>
      <c r="F54" s="82">
        <v>463887.87151945225</v>
      </c>
      <c r="G54" s="82">
        <v>501734.97560360876</v>
      </c>
      <c r="H54" s="83">
        <v>603308.60226819396</v>
      </c>
      <c r="L54" s="30"/>
      <c r="M54" s="64"/>
      <c r="N54" s="64" t="s">
        <v>50</v>
      </c>
      <c r="O54" s="7" t="s">
        <v>6</v>
      </c>
      <c r="P54" s="82">
        <f>+E54*'71'!E$27</f>
        <v>427403.60655282327</v>
      </c>
      <c r="Q54" s="82">
        <f>+F54*'71'!F$27</f>
        <v>528368.28566065617</v>
      </c>
      <c r="R54" s="82">
        <f>+G54*'71'!G$27</f>
        <v>544884.18350551918</v>
      </c>
      <c r="S54" s="83">
        <f>+H54*'71'!H$27</f>
        <v>603308.60226819396</v>
      </c>
    </row>
    <row r="55" spans="1:19" x14ac:dyDescent="0.25">
      <c r="A55" s="30"/>
      <c r="B55" s="64"/>
      <c r="C55" s="64"/>
      <c r="D55" s="7" t="s">
        <v>41</v>
      </c>
      <c r="E55" s="82">
        <v>16210.335843205046</v>
      </c>
      <c r="F55" s="82">
        <v>22492.342132240927</v>
      </c>
      <c r="G55" s="82">
        <v>16965.390785191172</v>
      </c>
      <c r="H55" s="83">
        <v>36445.68817114424</v>
      </c>
      <c r="L55" s="30"/>
      <c r="M55" s="64"/>
      <c r="N55" s="64"/>
      <c r="O55" s="7" t="s">
        <v>41</v>
      </c>
      <c r="P55" s="82">
        <f>+E55*'71'!E$27</f>
        <v>20279.130139849512</v>
      </c>
      <c r="Q55" s="82">
        <f>+F55*'71'!F$27</f>
        <v>25618.777688622416</v>
      </c>
      <c r="R55" s="82">
        <f>+G55*'71'!G$27</f>
        <v>18424.414392717616</v>
      </c>
      <c r="S55" s="83">
        <f>+H55*'71'!H$27</f>
        <v>36445.68817114424</v>
      </c>
    </row>
    <row r="56" spans="1:19" x14ac:dyDescent="0.25">
      <c r="A56" s="30"/>
      <c r="B56" s="64"/>
      <c r="C56" s="73" t="s">
        <v>20</v>
      </c>
      <c r="D56" s="7" t="s">
        <v>6</v>
      </c>
      <c r="E56" s="82">
        <f>+'83'!D13</f>
        <v>451328.84498262324</v>
      </c>
      <c r="F56" s="82">
        <f>+'83'!E13</f>
        <v>503456.02184081386</v>
      </c>
      <c r="G56" s="82">
        <f>+'83'!F13</f>
        <v>561482.17372526869</v>
      </c>
      <c r="H56" s="83">
        <f>+'83'!G13</f>
        <v>675289.60396721575</v>
      </c>
      <c r="L56" s="30"/>
      <c r="M56" s="64"/>
      <c r="N56" s="73" t="s">
        <v>20</v>
      </c>
      <c r="O56" s="7" t="s">
        <v>6</v>
      </c>
      <c r="P56" s="82">
        <f>+E56*'71'!E$27</f>
        <v>564612.38507326157</v>
      </c>
      <c r="Q56" s="82">
        <f>+F56*'71'!F$27</f>
        <v>573436.40887668694</v>
      </c>
      <c r="R56" s="82">
        <f>+G56*'71'!G$27</f>
        <v>609769.64066564187</v>
      </c>
      <c r="S56" s="83">
        <f>+H56*'71'!H$27</f>
        <v>675289.60396721575</v>
      </c>
    </row>
    <row r="57" spans="1:19" x14ac:dyDescent="0.25">
      <c r="A57" s="30"/>
      <c r="B57" s="64"/>
      <c r="C57" s="73"/>
      <c r="D57" s="7" t="s">
        <v>7</v>
      </c>
      <c r="E57" s="82">
        <f>+'83'!D14</f>
        <v>7574.6073708996191</v>
      </c>
      <c r="F57" s="82">
        <f>+'83'!E14</f>
        <v>7024.7951945317554</v>
      </c>
      <c r="G57" s="82">
        <f>+'83'!F14</f>
        <v>8853.5640980939752</v>
      </c>
      <c r="H57" s="83">
        <f>+'83'!G14</f>
        <v>9305.9561481832352</v>
      </c>
      <c r="L57" s="30"/>
      <c r="M57" s="64"/>
      <c r="N57" s="73"/>
      <c r="O57" s="7" t="s">
        <v>7</v>
      </c>
      <c r="P57" s="82">
        <f>+E57*'71'!E$27</f>
        <v>9475.8338209954236</v>
      </c>
      <c r="Q57" s="82">
        <f>+F57*'71'!F$27</f>
        <v>8001.2417265716695</v>
      </c>
      <c r="R57" s="82">
        <f>+G57*'71'!G$27</f>
        <v>9614.9706105300575</v>
      </c>
      <c r="S57" s="83">
        <f>+H57*'71'!H$27</f>
        <v>9305.9561481832352</v>
      </c>
    </row>
    <row r="58" spans="1:19" x14ac:dyDescent="0.25">
      <c r="A58" s="11"/>
      <c r="B58" s="25"/>
      <c r="C58" s="25"/>
      <c r="D58" s="25"/>
      <c r="E58" s="25"/>
      <c r="F58" s="25"/>
      <c r="G58" s="25"/>
      <c r="H58" s="152"/>
      <c r="L58" s="11"/>
      <c r="M58" s="25"/>
      <c r="N58" s="25"/>
      <c r="O58" s="25"/>
      <c r="P58" s="25"/>
      <c r="Q58" s="25"/>
      <c r="R58" s="25"/>
      <c r="S58" s="152"/>
    </row>
    <row r="59" spans="1:19" x14ac:dyDescent="0.25">
      <c r="A59" s="6" t="s">
        <v>8</v>
      </c>
      <c r="B59" s="6"/>
      <c r="C59" s="6"/>
      <c r="D59" s="6"/>
      <c r="E59" s="6"/>
      <c r="F59" s="6"/>
      <c r="L59" s="6" t="s">
        <v>8</v>
      </c>
      <c r="M59" s="6"/>
      <c r="N59" s="6"/>
      <c r="O59" s="6"/>
      <c r="P59" s="6"/>
      <c r="Q59" s="6"/>
    </row>
    <row r="60" spans="1:19" ht="82.5" customHeight="1" x14ac:dyDescent="0.25">
      <c r="A60" s="172" t="s">
        <v>15</v>
      </c>
      <c r="B60" s="172"/>
      <c r="C60" s="172"/>
      <c r="D60" s="172"/>
      <c r="E60" s="172"/>
      <c r="F60" s="172"/>
      <c r="G60" s="172"/>
      <c r="H60" s="6"/>
      <c r="L60" s="172" t="s">
        <v>15</v>
      </c>
      <c r="M60" s="172"/>
      <c r="N60" s="172"/>
      <c r="O60" s="172"/>
      <c r="P60" s="172"/>
      <c r="Q60" s="172"/>
      <c r="R60" s="172"/>
      <c r="S60" s="6"/>
    </row>
    <row r="61" spans="1:19" ht="95.25" customHeight="1" x14ac:dyDescent="0.25">
      <c r="A61" s="172" t="s">
        <v>16</v>
      </c>
      <c r="B61" s="172"/>
      <c r="C61" s="172"/>
      <c r="D61" s="172"/>
      <c r="E61" s="172"/>
      <c r="F61" s="172"/>
      <c r="G61" s="172"/>
      <c r="H61" s="6"/>
      <c r="L61" s="172" t="s">
        <v>16</v>
      </c>
      <c r="M61" s="172"/>
      <c r="N61" s="172"/>
      <c r="O61" s="172"/>
      <c r="P61" s="172"/>
      <c r="Q61" s="172"/>
      <c r="R61" s="172"/>
      <c r="S61" s="6"/>
    </row>
    <row r="62" spans="1:19" ht="15" customHeight="1" x14ac:dyDescent="0.25">
      <c r="A62" s="172" t="s">
        <v>257</v>
      </c>
      <c r="B62" s="172"/>
      <c r="C62" s="172"/>
      <c r="D62" s="172"/>
      <c r="E62" s="172"/>
      <c r="F62" s="172"/>
      <c r="G62" s="172"/>
      <c r="H62" s="6"/>
      <c r="L62" s="172" t="s">
        <v>257</v>
      </c>
      <c r="M62" s="172"/>
      <c r="N62" s="172"/>
      <c r="O62" s="172"/>
      <c r="P62" s="172"/>
      <c r="Q62" s="172"/>
      <c r="R62" s="172"/>
      <c r="S62" s="6"/>
    </row>
    <row r="63" spans="1:19" ht="78.75" customHeight="1" x14ac:dyDescent="0.25">
      <c r="A63" s="172" t="s">
        <v>377</v>
      </c>
      <c r="B63" s="172"/>
      <c r="C63" s="172"/>
      <c r="D63" s="172"/>
      <c r="E63" s="172"/>
      <c r="F63" s="172"/>
      <c r="G63" s="172"/>
      <c r="L63" s="172" t="s">
        <v>377</v>
      </c>
      <c r="M63" s="172"/>
      <c r="N63" s="172"/>
      <c r="O63" s="172"/>
      <c r="P63" s="172"/>
      <c r="Q63" s="172"/>
      <c r="R63" s="172"/>
    </row>
    <row r="64" spans="1:19" x14ac:dyDescent="0.25">
      <c r="A64" s="172" t="s">
        <v>11</v>
      </c>
      <c r="B64" s="172"/>
      <c r="C64" s="172"/>
      <c r="D64" s="172"/>
      <c r="E64" s="172"/>
      <c r="F64" s="172"/>
      <c r="G64" s="172"/>
      <c r="L64" s="172" t="s">
        <v>11</v>
      </c>
      <c r="M64" s="172"/>
      <c r="N64" s="172"/>
      <c r="O64" s="172"/>
      <c r="P64" s="172"/>
      <c r="Q64" s="172"/>
      <c r="R64" s="172"/>
    </row>
  </sheetData>
  <mergeCells count="16">
    <mergeCell ref="A64:G64"/>
    <mergeCell ref="L64:R64"/>
    <mergeCell ref="L62:R62"/>
    <mergeCell ref="L63:R63"/>
    <mergeCell ref="L3:R3"/>
    <mergeCell ref="L4:R4"/>
    <mergeCell ref="L8:L9"/>
    <mergeCell ref="L60:R60"/>
    <mergeCell ref="L61:R61"/>
    <mergeCell ref="A63:G63"/>
    <mergeCell ref="A3:G3"/>
    <mergeCell ref="A4:G4"/>
    <mergeCell ref="A8:A9"/>
    <mergeCell ref="A60:G60"/>
    <mergeCell ref="A61:G61"/>
    <mergeCell ref="A62:G62"/>
  </mergeCells>
  <hyperlinks>
    <hyperlink ref="A1" location="Indice!A1" display="Indice" xr:uid="{C2105D8B-38D0-4785-9AA3-7A0B867A4F41}"/>
  </hyperlinks>
  <pageMargins left="0.7" right="0.7" top="0.75" bottom="0.75" header="0.3" footer="0.3"/>
  <pageSetup orientation="portrait" verticalDpi="1200"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24447-8F79-4367-9A4D-F39824FA50F0}">
  <dimension ref="A1:T64"/>
  <sheetViews>
    <sheetView workbookViewId="0"/>
  </sheetViews>
  <sheetFormatPr baseColWidth="10" defaultRowHeight="15" x14ac:dyDescent="0.25"/>
  <sheetData>
    <row r="1" spans="1:20" x14ac:dyDescent="0.25">
      <c r="A1" s="166" t="s">
        <v>278</v>
      </c>
    </row>
    <row r="3" spans="1:20" x14ac:dyDescent="0.25">
      <c r="A3" s="176" t="s">
        <v>384</v>
      </c>
      <c r="B3" s="176"/>
      <c r="C3" s="176"/>
      <c r="D3" s="176"/>
      <c r="E3" s="176"/>
      <c r="F3" s="176"/>
      <c r="G3" s="176"/>
      <c r="M3" s="176" t="s">
        <v>384</v>
      </c>
      <c r="N3" s="176"/>
      <c r="O3" s="176"/>
      <c r="P3" s="176"/>
      <c r="Q3" s="176"/>
      <c r="R3" s="176"/>
      <c r="S3" s="176"/>
    </row>
    <row r="4" spans="1:20" x14ac:dyDescent="0.25">
      <c r="A4" s="177" t="s">
        <v>256</v>
      </c>
      <c r="B4" s="177"/>
      <c r="C4" s="177"/>
      <c r="D4" s="177"/>
      <c r="E4" s="177"/>
      <c r="F4" s="177"/>
      <c r="G4" s="177"/>
      <c r="M4" s="177" t="s">
        <v>271</v>
      </c>
      <c r="N4" s="177"/>
      <c r="O4" s="177"/>
      <c r="P4" s="177"/>
      <c r="Q4" s="177"/>
      <c r="R4" s="177"/>
      <c r="S4" s="177"/>
    </row>
    <row r="6" spans="1:20" x14ac:dyDescent="0.25">
      <c r="A6" s="75"/>
      <c r="B6" s="76"/>
      <c r="C6" s="76"/>
      <c r="D6" s="76"/>
      <c r="E6" s="77" t="s">
        <v>3</v>
      </c>
      <c r="F6" s="77" t="s">
        <v>4</v>
      </c>
      <c r="G6" s="77" t="s">
        <v>5</v>
      </c>
      <c r="H6" s="81">
        <v>2020</v>
      </c>
      <c r="M6" s="75"/>
      <c r="N6" s="76"/>
      <c r="O6" s="76"/>
      <c r="P6" s="76"/>
      <c r="Q6" s="77" t="s">
        <v>3</v>
      </c>
      <c r="R6" s="77" t="s">
        <v>4</v>
      </c>
      <c r="S6" s="77" t="s">
        <v>5</v>
      </c>
      <c r="T6" s="81">
        <v>2020</v>
      </c>
    </row>
    <row r="7" spans="1:20" x14ac:dyDescent="0.25">
      <c r="A7" s="78"/>
      <c r="B7" s="18"/>
      <c r="C7" s="18"/>
      <c r="D7" s="18"/>
      <c r="E7" s="74"/>
      <c r="F7" s="74"/>
      <c r="G7" s="74"/>
      <c r="H7" s="80"/>
      <c r="M7" s="78"/>
      <c r="N7" s="18"/>
      <c r="O7" s="18"/>
      <c r="P7" s="18"/>
      <c r="Q7" s="74"/>
      <c r="R7" s="74"/>
      <c r="S7" s="74"/>
      <c r="T7" s="80"/>
    </row>
    <row r="8" spans="1:20" x14ac:dyDescent="0.25">
      <c r="A8" s="173"/>
      <c r="B8" s="18" t="s">
        <v>19</v>
      </c>
      <c r="C8" s="64" t="s">
        <v>44</v>
      </c>
      <c r="D8" s="7" t="s">
        <v>6</v>
      </c>
      <c r="E8" s="82">
        <v>210000</v>
      </c>
      <c r="F8" s="82">
        <v>241000</v>
      </c>
      <c r="G8" s="82">
        <v>270000</v>
      </c>
      <c r="H8" s="83">
        <v>299280</v>
      </c>
      <c r="M8" s="173"/>
      <c r="N8" s="18" t="s">
        <v>19</v>
      </c>
      <c r="O8" s="64" t="s">
        <v>44</v>
      </c>
      <c r="P8" s="7" t="s">
        <v>6</v>
      </c>
      <c r="Q8" s="82">
        <f>+E8*'71'!E$27</f>
        <v>262710</v>
      </c>
      <c r="R8" s="82">
        <f>+F8*'71'!F$27</f>
        <v>274499</v>
      </c>
      <c r="S8" s="82">
        <f>+G8*'71'!G$27</f>
        <v>293220</v>
      </c>
      <c r="T8" s="83">
        <f>+H8*'71'!H$27</f>
        <v>299280</v>
      </c>
    </row>
    <row r="9" spans="1:20" x14ac:dyDescent="0.25">
      <c r="A9" s="173"/>
      <c r="B9" s="64"/>
      <c r="C9" s="64"/>
      <c r="D9" s="7" t="s">
        <v>41</v>
      </c>
      <c r="E9" s="82">
        <v>2500.0000000000009</v>
      </c>
      <c r="F9" s="82">
        <v>1454.5000000000002</v>
      </c>
      <c r="G9" s="82">
        <v>1500.0000000000005</v>
      </c>
      <c r="H9" s="83">
        <v>28500.000000000007</v>
      </c>
      <c r="M9" s="173"/>
      <c r="N9" s="64"/>
      <c r="O9" s="64"/>
      <c r="P9" s="7" t="s">
        <v>41</v>
      </c>
      <c r="Q9" s="82">
        <f>+E9*'71'!E$27</f>
        <v>3127.5000000000009</v>
      </c>
      <c r="R9" s="82">
        <f>+F9*'71'!F$27</f>
        <v>1656.6755000000003</v>
      </c>
      <c r="S9" s="82">
        <f>+G9*'71'!G$27</f>
        <v>1629.0000000000007</v>
      </c>
      <c r="T9" s="83">
        <f>+H9*'71'!H$27</f>
        <v>28500.000000000007</v>
      </c>
    </row>
    <row r="10" spans="1:20" x14ac:dyDescent="0.25">
      <c r="A10" s="30"/>
      <c r="B10" s="64"/>
      <c r="C10" s="64" t="s">
        <v>45</v>
      </c>
      <c r="D10" s="7" t="s">
        <v>6</v>
      </c>
      <c r="E10" s="82">
        <v>250000</v>
      </c>
      <c r="F10" s="82">
        <v>281667</v>
      </c>
      <c r="G10" s="82">
        <v>300000</v>
      </c>
      <c r="H10" s="83">
        <v>320000</v>
      </c>
      <c r="M10" s="30"/>
      <c r="N10" s="64"/>
      <c r="O10" s="64" t="s">
        <v>45</v>
      </c>
      <c r="P10" s="7" t="s">
        <v>6</v>
      </c>
      <c r="Q10" s="82">
        <f>+E10*'71'!E$27</f>
        <v>312750</v>
      </c>
      <c r="R10" s="82">
        <f>+F10*'71'!F$27</f>
        <v>320818.71299999999</v>
      </c>
      <c r="S10" s="82">
        <f>+G10*'71'!G$27</f>
        <v>325800</v>
      </c>
      <c r="T10" s="83">
        <f>+H10*'71'!H$27</f>
        <v>320000</v>
      </c>
    </row>
    <row r="11" spans="1:20" x14ac:dyDescent="0.25">
      <c r="A11" s="30"/>
      <c r="B11" s="64"/>
      <c r="C11" s="64"/>
      <c r="D11" s="7" t="s">
        <v>41</v>
      </c>
      <c r="E11" s="82">
        <v>1093.9999999999995</v>
      </c>
      <c r="F11" s="82">
        <v>5369.99999999998</v>
      </c>
      <c r="G11" s="82"/>
      <c r="H11" s="83">
        <v>1666.749999999998</v>
      </c>
      <c r="M11" s="30"/>
      <c r="N11" s="64"/>
      <c r="O11" s="64"/>
      <c r="P11" s="7" t="s">
        <v>41</v>
      </c>
      <c r="Q11" s="82">
        <f>+E11*'71'!E$27</f>
        <v>1368.5939999999994</v>
      </c>
      <c r="R11" s="82">
        <f>+F11*'71'!F$27</f>
        <v>6116.4299999999776</v>
      </c>
      <c r="S11" s="82">
        <f>+G11*'71'!G$27</f>
        <v>0</v>
      </c>
      <c r="T11" s="83">
        <f>+H11*'71'!H$27</f>
        <v>1666.749999999998</v>
      </c>
    </row>
    <row r="12" spans="1:20" x14ac:dyDescent="0.25">
      <c r="A12" s="30"/>
      <c r="B12" s="64"/>
      <c r="C12" s="64" t="s">
        <v>46</v>
      </c>
      <c r="D12" s="7" t="s">
        <v>6</v>
      </c>
      <c r="E12" s="82">
        <v>350000</v>
      </c>
      <c r="F12" s="82">
        <v>400000</v>
      </c>
      <c r="G12" s="82">
        <v>418333</v>
      </c>
      <c r="H12" s="83">
        <v>460000</v>
      </c>
      <c r="M12" s="30"/>
      <c r="N12" s="64"/>
      <c r="O12" s="64" t="s">
        <v>46</v>
      </c>
      <c r="P12" s="7" t="s">
        <v>6</v>
      </c>
      <c r="Q12" s="82">
        <f>+E12*'71'!E$27</f>
        <v>437849.99999999994</v>
      </c>
      <c r="R12" s="82">
        <f>+F12*'71'!F$27</f>
        <v>455600</v>
      </c>
      <c r="S12" s="82">
        <f>+G12*'71'!G$27</f>
        <v>454309.63800000004</v>
      </c>
      <c r="T12" s="83">
        <f>+H12*'71'!H$27</f>
        <v>460000</v>
      </c>
    </row>
    <row r="13" spans="1:20" x14ac:dyDescent="0.25">
      <c r="A13" s="30"/>
      <c r="B13" s="64"/>
      <c r="C13" s="64"/>
      <c r="D13" s="7" t="s">
        <v>41</v>
      </c>
      <c r="E13" s="82">
        <v>5416.7500000000055</v>
      </c>
      <c r="F13" s="82">
        <v>1041.7499999999993</v>
      </c>
      <c r="G13" s="82">
        <v>12499.999999999953</v>
      </c>
      <c r="H13" s="83">
        <v>12500.000000000018</v>
      </c>
      <c r="M13" s="30"/>
      <c r="N13" s="64"/>
      <c r="O13" s="64"/>
      <c r="P13" s="7" t="s">
        <v>41</v>
      </c>
      <c r="Q13" s="82">
        <f>+E13*'71'!E$27</f>
        <v>6776.3542500000058</v>
      </c>
      <c r="R13" s="82">
        <f>+F13*'71'!F$27</f>
        <v>1186.5532499999993</v>
      </c>
      <c r="S13" s="82">
        <f>+G13*'71'!G$27</f>
        <v>13574.999999999949</v>
      </c>
      <c r="T13" s="83">
        <f>+H13*'71'!H$27</f>
        <v>12500.000000000018</v>
      </c>
    </row>
    <row r="14" spans="1:20" x14ac:dyDescent="0.25">
      <c r="A14" s="30"/>
      <c r="B14" s="64"/>
      <c r="C14" s="64" t="s">
        <v>47</v>
      </c>
      <c r="D14" s="7" t="s">
        <v>6</v>
      </c>
      <c r="E14" s="82">
        <v>352917</v>
      </c>
      <c r="F14" s="82">
        <v>408333</v>
      </c>
      <c r="G14" s="82">
        <v>460000</v>
      </c>
      <c r="H14" s="83">
        <v>549333</v>
      </c>
      <c r="M14" s="30"/>
      <c r="N14" s="64"/>
      <c r="O14" s="64" t="s">
        <v>47</v>
      </c>
      <c r="P14" s="7" t="s">
        <v>6</v>
      </c>
      <c r="Q14" s="82">
        <f>+E14*'71'!E$27</f>
        <v>441499.16699999996</v>
      </c>
      <c r="R14" s="82">
        <f>+F14*'71'!F$27</f>
        <v>465091.28700000001</v>
      </c>
      <c r="S14" s="82">
        <f>+G14*'71'!G$27</f>
        <v>499560.00000000006</v>
      </c>
      <c r="T14" s="83">
        <f>+H14*'71'!H$27</f>
        <v>549333</v>
      </c>
    </row>
    <row r="15" spans="1:20" x14ac:dyDescent="0.25">
      <c r="A15" s="30"/>
      <c r="B15" s="64"/>
      <c r="C15" s="64"/>
      <c r="D15" s="7" t="s">
        <v>41</v>
      </c>
      <c r="E15" s="82">
        <v>4166.7499999999945</v>
      </c>
      <c r="F15" s="82">
        <v>6250.00000000003</v>
      </c>
      <c r="G15" s="82">
        <v>7500.00000000001</v>
      </c>
      <c r="H15" s="83">
        <v>19567.000000000022</v>
      </c>
      <c r="M15" s="30"/>
      <c r="N15" s="64"/>
      <c r="O15" s="64"/>
      <c r="P15" s="7" t="s">
        <v>41</v>
      </c>
      <c r="Q15" s="82">
        <f>+E15*'71'!E$27</f>
        <v>5212.604249999993</v>
      </c>
      <c r="R15" s="82">
        <f>+F15*'71'!F$27</f>
        <v>7118.7500000000346</v>
      </c>
      <c r="S15" s="82">
        <f>+G15*'71'!G$27</f>
        <v>8145.0000000000118</v>
      </c>
      <c r="T15" s="83">
        <f>+H15*'71'!H$27</f>
        <v>19567.000000000022</v>
      </c>
    </row>
    <row r="16" spans="1:20" x14ac:dyDescent="0.25">
      <c r="A16" s="30"/>
      <c r="B16" s="64"/>
      <c r="C16" s="64" t="s">
        <v>48</v>
      </c>
      <c r="D16" s="7" t="s">
        <v>6</v>
      </c>
      <c r="E16" s="82">
        <v>344167</v>
      </c>
      <c r="F16" s="82">
        <v>400000</v>
      </c>
      <c r="G16" s="82">
        <v>413000</v>
      </c>
      <c r="H16" s="83">
        <v>500000</v>
      </c>
      <c r="M16" s="30"/>
      <c r="N16" s="64"/>
      <c r="O16" s="64" t="s">
        <v>48</v>
      </c>
      <c r="P16" s="7" t="s">
        <v>6</v>
      </c>
      <c r="Q16" s="82">
        <f>+E16*'71'!E$27</f>
        <v>430552.91699999996</v>
      </c>
      <c r="R16" s="82">
        <f>+F16*'71'!F$27</f>
        <v>455600</v>
      </c>
      <c r="S16" s="82">
        <f>+G16*'71'!G$27</f>
        <v>448518.00000000006</v>
      </c>
      <c r="T16" s="83">
        <f>+H16*'71'!H$27</f>
        <v>500000</v>
      </c>
    </row>
    <row r="17" spans="1:20" x14ac:dyDescent="0.25">
      <c r="A17" s="30"/>
      <c r="B17" s="64"/>
      <c r="C17" s="64"/>
      <c r="D17" s="7" t="s">
        <v>41</v>
      </c>
      <c r="E17" s="82">
        <v>7500.0000000000018</v>
      </c>
      <c r="F17" s="82">
        <v>4753.4999999999955</v>
      </c>
      <c r="G17" s="82">
        <v>6874.9999999999891</v>
      </c>
      <c r="H17" s="83">
        <v>5000.0000000000036</v>
      </c>
      <c r="M17" s="30"/>
      <c r="N17" s="64"/>
      <c r="O17" s="64"/>
      <c r="P17" s="7" t="s">
        <v>41</v>
      </c>
      <c r="Q17" s="82">
        <f>+E17*'71'!E$27</f>
        <v>9382.5000000000018</v>
      </c>
      <c r="R17" s="82">
        <f>+F17*'71'!F$27</f>
        <v>5414.2364999999945</v>
      </c>
      <c r="S17" s="82">
        <f>+G17*'71'!G$27</f>
        <v>7466.2499999999891</v>
      </c>
      <c r="T17" s="83">
        <f>+H17*'71'!H$27</f>
        <v>5000.0000000000036</v>
      </c>
    </row>
    <row r="18" spans="1:20" x14ac:dyDescent="0.25">
      <c r="A18" s="30"/>
      <c r="B18" s="64"/>
      <c r="C18" s="64" t="s">
        <v>49</v>
      </c>
      <c r="D18" s="7" t="s">
        <v>6</v>
      </c>
      <c r="E18" s="82">
        <v>300000</v>
      </c>
      <c r="F18" s="82">
        <v>350000</v>
      </c>
      <c r="G18" s="82">
        <v>400000</v>
      </c>
      <c r="H18" s="83">
        <v>408333</v>
      </c>
      <c r="M18" s="30"/>
      <c r="N18" s="64"/>
      <c r="O18" s="64" t="s">
        <v>49</v>
      </c>
      <c r="P18" s="7" t="s">
        <v>6</v>
      </c>
      <c r="Q18" s="82">
        <f>+E18*'71'!E$27</f>
        <v>375299.99999999994</v>
      </c>
      <c r="R18" s="82">
        <f>+F18*'71'!F$27</f>
        <v>398650</v>
      </c>
      <c r="S18" s="82">
        <f>+G18*'71'!G$27</f>
        <v>434400.00000000006</v>
      </c>
      <c r="T18" s="83">
        <f>+H18*'71'!H$27</f>
        <v>408333</v>
      </c>
    </row>
    <row r="19" spans="1:20" x14ac:dyDescent="0.25">
      <c r="A19" s="30"/>
      <c r="B19" s="64"/>
      <c r="C19" s="64"/>
      <c r="D19" s="7" t="s">
        <v>41</v>
      </c>
      <c r="E19" s="82"/>
      <c r="F19" s="82">
        <v>1041.7500000000011</v>
      </c>
      <c r="G19" s="82">
        <v>2500.0000000000105</v>
      </c>
      <c r="H19" s="83">
        <v>6041.7499999999918</v>
      </c>
      <c r="M19" s="30"/>
      <c r="N19" s="64"/>
      <c r="O19" s="64"/>
      <c r="P19" s="7" t="s">
        <v>41</v>
      </c>
      <c r="Q19" s="82">
        <f>+E19*'71'!E$27</f>
        <v>0</v>
      </c>
      <c r="R19" s="82">
        <f>+F19*'71'!F$27</f>
        <v>1186.5532500000013</v>
      </c>
      <c r="S19" s="82">
        <f>+G19*'71'!G$27</f>
        <v>2715.0000000000114</v>
      </c>
      <c r="T19" s="83">
        <f>+H19*'71'!H$27</f>
        <v>6041.7499999999918</v>
      </c>
    </row>
    <row r="20" spans="1:20" x14ac:dyDescent="0.25">
      <c r="A20" s="30"/>
      <c r="B20" s="64"/>
      <c r="C20" s="64" t="s">
        <v>50</v>
      </c>
      <c r="D20" s="7" t="s">
        <v>6</v>
      </c>
      <c r="E20" s="82">
        <v>240000</v>
      </c>
      <c r="F20" s="82">
        <v>300000</v>
      </c>
      <c r="G20" s="82">
        <v>300000</v>
      </c>
      <c r="H20" s="83">
        <v>350000</v>
      </c>
      <c r="M20" s="30"/>
      <c r="N20" s="64"/>
      <c r="O20" s="64" t="s">
        <v>50</v>
      </c>
      <c r="P20" s="7" t="s">
        <v>6</v>
      </c>
      <c r="Q20" s="82">
        <f>+E20*'71'!E$27</f>
        <v>300240</v>
      </c>
      <c r="R20" s="82">
        <f>+F20*'71'!F$27</f>
        <v>341700</v>
      </c>
      <c r="S20" s="82">
        <f>+G20*'71'!G$27</f>
        <v>325800</v>
      </c>
      <c r="T20" s="83">
        <f>+H20*'71'!H$27</f>
        <v>350000</v>
      </c>
    </row>
    <row r="21" spans="1:20" x14ac:dyDescent="0.25">
      <c r="A21" s="30"/>
      <c r="B21" s="64"/>
      <c r="C21" s="64"/>
      <c r="D21" s="7" t="s">
        <v>41</v>
      </c>
      <c r="E21" s="82">
        <v>8062.4999999999955</v>
      </c>
      <c r="F21" s="82">
        <v>5000.0000000000218</v>
      </c>
      <c r="G21" s="82">
        <v>1749.9999999999943</v>
      </c>
      <c r="H21" s="83">
        <v>8888.2500000000146</v>
      </c>
      <c r="M21" s="30"/>
      <c r="N21" s="64"/>
      <c r="O21" s="64"/>
      <c r="P21" s="7" t="s">
        <v>41</v>
      </c>
      <c r="Q21" s="82">
        <f>+E21*'71'!E$27</f>
        <v>10086.187499999993</v>
      </c>
      <c r="R21" s="82">
        <f>+F21*'71'!F$27</f>
        <v>5695.0000000000246</v>
      </c>
      <c r="S21" s="82">
        <f>+G21*'71'!G$27</f>
        <v>1900.4999999999939</v>
      </c>
      <c r="T21" s="83">
        <f>+H21*'71'!H$27</f>
        <v>8888.2500000000146</v>
      </c>
    </row>
    <row r="22" spans="1:20" x14ac:dyDescent="0.25">
      <c r="A22" s="30"/>
      <c r="B22" s="64"/>
      <c r="C22" s="73" t="s">
        <v>20</v>
      </c>
      <c r="D22" s="7" t="s">
        <v>6</v>
      </c>
      <c r="E22" s="82">
        <f>+'84'!D9</f>
        <v>302500</v>
      </c>
      <c r="F22" s="82">
        <f>+'84'!E9</f>
        <v>360834</v>
      </c>
      <c r="G22" s="82">
        <f>+'84'!F9</f>
        <v>400000</v>
      </c>
      <c r="H22" s="83">
        <f>+'84'!G9</f>
        <v>450000</v>
      </c>
      <c r="M22" s="30"/>
      <c r="N22" s="64"/>
      <c r="O22" s="73" t="s">
        <v>20</v>
      </c>
      <c r="P22" s="7" t="s">
        <v>6</v>
      </c>
      <c r="Q22" s="82">
        <f>+E22*'71'!E$27</f>
        <v>378427.49999999994</v>
      </c>
      <c r="R22" s="82">
        <f>+F22*'71'!F$27</f>
        <v>410989.92599999998</v>
      </c>
      <c r="S22" s="82">
        <f>+G22*'71'!G$27</f>
        <v>434400.00000000006</v>
      </c>
      <c r="T22" s="83">
        <f>+H22*'71'!H$27</f>
        <v>450000</v>
      </c>
    </row>
    <row r="23" spans="1:20" x14ac:dyDescent="0.25">
      <c r="A23" s="30"/>
      <c r="B23" s="64"/>
      <c r="C23" s="64"/>
      <c r="D23" s="7" t="s">
        <v>41</v>
      </c>
      <c r="E23" s="82">
        <f>+'84'!D10</f>
        <v>2499.9999999999991</v>
      </c>
      <c r="F23" s="82">
        <f>+'84'!E10</f>
        <v>4583.2499999999909</v>
      </c>
      <c r="G23" s="82">
        <f>+'84'!F10</f>
        <v>0</v>
      </c>
      <c r="H23" s="83">
        <f>+'84'!G10</f>
        <v>624.99999999999852</v>
      </c>
      <c r="M23" s="30"/>
      <c r="N23" s="64"/>
      <c r="O23" s="64"/>
      <c r="P23" s="7" t="s">
        <v>41</v>
      </c>
      <c r="Q23" s="82">
        <f>+E23*'71'!E$27</f>
        <v>3127.4999999999986</v>
      </c>
      <c r="R23" s="82">
        <f>+F23*'71'!F$27</f>
        <v>5220.3217499999901</v>
      </c>
      <c r="S23" s="82">
        <f>+G23*'71'!G$27</f>
        <v>0</v>
      </c>
      <c r="T23" s="83">
        <f>+H23*'71'!H$27</f>
        <v>624.99999999999852</v>
      </c>
    </row>
    <row r="24" spans="1:20" x14ac:dyDescent="0.25">
      <c r="A24" s="30"/>
      <c r="B24" s="64"/>
      <c r="C24" s="64"/>
      <c r="D24" s="7"/>
      <c r="E24" s="82"/>
      <c r="F24" s="82"/>
      <c r="G24" s="82"/>
      <c r="H24" s="83"/>
      <c r="M24" s="30"/>
      <c r="N24" s="64"/>
      <c r="O24" s="64"/>
      <c r="P24" s="7"/>
      <c r="Q24" s="82"/>
      <c r="R24" s="82"/>
      <c r="S24" s="82"/>
      <c r="T24" s="83"/>
    </row>
    <row r="25" spans="1:20" x14ac:dyDescent="0.25">
      <c r="A25" s="30"/>
      <c r="B25" s="18" t="s">
        <v>21</v>
      </c>
      <c r="C25" s="64" t="s">
        <v>44</v>
      </c>
      <c r="D25" s="7" t="s">
        <v>6</v>
      </c>
      <c r="E25" s="82">
        <v>190000</v>
      </c>
      <c r="F25" s="82">
        <v>200000</v>
      </c>
      <c r="G25" s="82">
        <v>189000</v>
      </c>
      <c r="H25" s="83">
        <v>204417</v>
      </c>
      <c r="M25" s="30"/>
      <c r="N25" s="18" t="s">
        <v>21</v>
      </c>
      <c r="O25" s="64" t="s">
        <v>44</v>
      </c>
      <c r="P25" s="7" t="s">
        <v>6</v>
      </c>
      <c r="Q25" s="82">
        <f>+E25*'71'!E$27</f>
        <v>237689.99999999997</v>
      </c>
      <c r="R25" s="82">
        <f>+F25*'71'!F$27</f>
        <v>227800</v>
      </c>
      <c r="S25" s="82">
        <f>+G25*'71'!G$27</f>
        <v>205254</v>
      </c>
      <c r="T25" s="83">
        <f>+H25*'71'!H$27</f>
        <v>204417</v>
      </c>
    </row>
    <row r="26" spans="1:20" x14ac:dyDescent="0.25">
      <c r="A26" s="30"/>
      <c r="B26" s="64"/>
      <c r="C26" s="64"/>
      <c r="D26" s="7" t="s">
        <v>41</v>
      </c>
      <c r="E26" s="82">
        <v>6227.5</v>
      </c>
      <c r="F26" s="82">
        <v>9791.7500000000073</v>
      </c>
      <c r="G26" s="82">
        <v>15499.999999999982</v>
      </c>
      <c r="H26" s="83">
        <v>25000.000000000015</v>
      </c>
      <c r="M26" s="30"/>
      <c r="N26" s="64"/>
      <c r="O26" s="64"/>
      <c r="P26" s="7" t="s">
        <v>41</v>
      </c>
      <c r="Q26" s="82">
        <f>+E26*'71'!E$27</f>
        <v>7790.6024999999991</v>
      </c>
      <c r="R26" s="82">
        <f>+F26*'71'!F$27</f>
        <v>11152.803250000008</v>
      </c>
      <c r="S26" s="82">
        <f>+G26*'71'!G$27</f>
        <v>16832.999999999982</v>
      </c>
      <c r="T26" s="83">
        <f>+H26*'71'!H$27</f>
        <v>25000.000000000015</v>
      </c>
    </row>
    <row r="27" spans="1:20" x14ac:dyDescent="0.25">
      <c r="A27" s="30"/>
      <c r="B27" s="64"/>
      <c r="C27" s="64" t="s">
        <v>45</v>
      </c>
      <c r="D27" s="7" t="s">
        <v>6</v>
      </c>
      <c r="E27" s="82">
        <v>210000</v>
      </c>
      <c r="F27" s="82">
        <v>250000</v>
      </c>
      <c r="G27" s="82">
        <v>276000</v>
      </c>
      <c r="H27" s="83">
        <v>300000</v>
      </c>
      <c r="M27" s="30"/>
      <c r="N27" s="64"/>
      <c r="O27" s="64" t="s">
        <v>45</v>
      </c>
      <c r="P27" s="7" t="s">
        <v>6</v>
      </c>
      <c r="Q27" s="82">
        <f>+E27*'71'!E$27</f>
        <v>262710</v>
      </c>
      <c r="R27" s="82">
        <f>+F27*'71'!F$27</f>
        <v>284750</v>
      </c>
      <c r="S27" s="82">
        <f>+G27*'71'!G$27</f>
        <v>299736</v>
      </c>
      <c r="T27" s="83">
        <f>+H27*'71'!H$27</f>
        <v>300000</v>
      </c>
    </row>
    <row r="28" spans="1:20" x14ac:dyDescent="0.25">
      <c r="A28" s="30"/>
      <c r="B28" s="64"/>
      <c r="C28" s="64"/>
      <c r="D28" s="7" t="s">
        <v>41</v>
      </c>
      <c r="E28" s="82">
        <v>624.99999999999818</v>
      </c>
      <c r="F28" s="82">
        <v>2083.2499999999982</v>
      </c>
      <c r="G28" s="82">
        <v>2500.0000000000041</v>
      </c>
      <c r="H28" s="83">
        <v>7266.5000000000064</v>
      </c>
      <c r="M28" s="30"/>
      <c r="N28" s="64"/>
      <c r="O28" s="64"/>
      <c r="P28" s="7" t="s">
        <v>41</v>
      </c>
      <c r="Q28" s="82">
        <f>+E28*'71'!E$27</f>
        <v>781.87499999999761</v>
      </c>
      <c r="R28" s="82">
        <f>+F28*'71'!F$27</f>
        <v>2372.8217499999978</v>
      </c>
      <c r="S28" s="82">
        <f>+G28*'71'!G$27</f>
        <v>2715.0000000000045</v>
      </c>
      <c r="T28" s="83">
        <f>+H28*'71'!H$27</f>
        <v>7266.5000000000064</v>
      </c>
    </row>
    <row r="29" spans="1:20" x14ac:dyDescent="0.25">
      <c r="A29" s="30"/>
      <c r="B29" s="64"/>
      <c r="C29" s="64" t="s">
        <v>46</v>
      </c>
      <c r="D29" s="7" t="s">
        <v>6</v>
      </c>
      <c r="E29" s="82">
        <v>288416</v>
      </c>
      <c r="F29" s="82">
        <v>329179</v>
      </c>
      <c r="G29" s="82">
        <v>368500</v>
      </c>
      <c r="H29" s="83">
        <v>420000</v>
      </c>
      <c r="M29" s="30"/>
      <c r="N29" s="64"/>
      <c r="O29" s="64" t="s">
        <v>46</v>
      </c>
      <c r="P29" s="7" t="s">
        <v>6</v>
      </c>
      <c r="Q29" s="82">
        <f>+E29*'71'!E$27</f>
        <v>360808.41599999997</v>
      </c>
      <c r="R29" s="82">
        <f>+F29*'71'!F$27</f>
        <v>374934.88099999999</v>
      </c>
      <c r="S29" s="82">
        <f>+G29*'71'!G$27</f>
        <v>400191</v>
      </c>
      <c r="T29" s="83">
        <f>+H29*'71'!H$27</f>
        <v>420000</v>
      </c>
    </row>
    <row r="30" spans="1:20" x14ac:dyDescent="0.25">
      <c r="A30" s="30"/>
      <c r="B30" s="64"/>
      <c r="C30" s="64"/>
      <c r="D30" s="7" t="s">
        <v>41</v>
      </c>
      <c r="E30" s="82">
        <v>7500.0000000000318</v>
      </c>
      <c r="F30" s="82">
        <v>8750.0000000000018</v>
      </c>
      <c r="G30" s="82">
        <v>8583.2499999999818</v>
      </c>
      <c r="H30" s="83">
        <v>12499.999999999991</v>
      </c>
      <c r="M30" s="30"/>
      <c r="N30" s="64"/>
      <c r="O30" s="64"/>
      <c r="P30" s="7" t="s">
        <v>41</v>
      </c>
      <c r="Q30" s="82">
        <f>+E30*'71'!E$27</f>
        <v>9382.5000000000382</v>
      </c>
      <c r="R30" s="82">
        <f>+F30*'71'!F$27</f>
        <v>9966.2500000000018</v>
      </c>
      <c r="S30" s="82">
        <f>+G30*'71'!G$27</f>
        <v>9321.4094999999816</v>
      </c>
      <c r="T30" s="83">
        <f>+H30*'71'!H$27</f>
        <v>12499.999999999991</v>
      </c>
    </row>
    <row r="31" spans="1:20" x14ac:dyDescent="0.25">
      <c r="A31" s="30"/>
      <c r="B31" s="64"/>
      <c r="C31" s="64" t="s">
        <v>47</v>
      </c>
      <c r="D31" s="7" t="s">
        <v>6</v>
      </c>
      <c r="E31" s="82">
        <v>264167</v>
      </c>
      <c r="F31" s="82">
        <v>302500</v>
      </c>
      <c r="G31" s="82">
        <v>358333</v>
      </c>
      <c r="H31" s="83">
        <v>439000</v>
      </c>
      <c r="M31" s="30"/>
      <c r="N31" s="64"/>
      <c r="O31" s="64" t="s">
        <v>47</v>
      </c>
      <c r="P31" s="7" t="s">
        <v>6</v>
      </c>
      <c r="Q31" s="82">
        <f>+E31*'71'!E$27</f>
        <v>330472.91699999996</v>
      </c>
      <c r="R31" s="82">
        <f>+F31*'71'!F$27</f>
        <v>344547.5</v>
      </c>
      <c r="S31" s="82">
        <f>+G31*'71'!G$27</f>
        <v>389149.63800000004</v>
      </c>
      <c r="T31" s="83">
        <f>+H31*'71'!H$27</f>
        <v>439000</v>
      </c>
    </row>
    <row r="32" spans="1:20" x14ac:dyDescent="0.25">
      <c r="A32" s="30"/>
      <c r="B32" s="64"/>
      <c r="C32" s="64"/>
      <c r="D32" s="7" t="s">
        <v>41</v>
      </c>
      <c r="E32" s="82">
        <v>6979.2500000000073</v>
      </c>
      <c r="F32" s="82">
        <v>2083.2500000000127</v>
      </c>
      <c r="G32" s="82">
        <v>7374.9999999999836</v>
      </c>
      <c r="H32" s="83">
        <v>8333.2499999999891</v>
      </c>
      <c r="M32" s="30"/>
      <c r="N32" s="64"/>
      <c r="O32" s="64"/>
      <c r="P32" s="7" t="s">
        <v>41</v>
      </c>
      <c r="Q32" s="82">
        <f>+E32*'71'!E$27</f>
        <v>8731.0417500000076</v>
      </c>
      <c r="R32" s="82">
        <f>+F32*'71'!F$27</f>
        <v>2372.8217500000146</v>
      </c>
      <c r="S32" s="82">
        <f>+G32*'71'!G$27</f>
        <v>8009.2499999999827</v>
      </c>
      <c r="T32" s="83">
        <f>+H32*'71'!H$27</f>
        <v>8333.2499999999891</v>
      </c>
    </row>
    <row r="33" spans="1:20" x14ac:dyDescent="0.25">
      <c r="A33" s="30"/>
      <c r="B33" s="64"/>
      <c r="C33" s="64" t="s">
        <v>48</v>
      </c>
      <c r="D33" s="7" t="s">
        <v>6</v>
      </c>
      <c r="E33" s="82">
        <v>235838</v>
      </c>
      <c r="F33" s="82">
        <v>292200</v>
      </c>
      <c r="G33" s="82">
        <v>302500</v>
      </c>
      <c r="H33" s="83">
        <v>396500</v>
      </c>
      <c r="M33" s="30"/>
      <c r="N33" s="64"/>
      <c r="O33" s="64" t="s">
        <v>48</v>
      </c>
      <c r="P33" s="7" t="s">
        <v>6</v>
      </c>
      <c r="Q33" s="82">
        <f>+E33*'71'!E$27</f>
        <v>295033.33799999999</v>
      </c>
      <c r="R33" s="82">
        <f>+F33*'71'!F$27</f>
        <v>332815.8</v>
      </c>
      <c r="S33" s="82">
        <f>+G33*'71'!G$27</f>
        <v>328515</v>
      </c>
      <c r="T33" s="83">
        <f>+H33*'71'!H$27</f>
        <v>396500</v>
      </c>
    </row>
    <row r="34" spans="1:20" x14ac:dyDescent="0.25">
      <c r="A34" s="30"/>
      <c r="B34" s="64"/>
      <c r="C34" s="64"/>
      <c r="D34" s="7" t="s">
        <v>41</v>
      </c>
      <c r="E34" s="82">
        <v>6250.0000000000136</v>
      </c>
      <c r="F34" s="82">
        <v>4583.2500000000127</v>
      </c>
      <c r="G34" s="82">
        <v>2500.0000000000009</v>
      </c>
      <c r="H34" s="83">
        <v>5000.0000000000182</v>
      </c>
      <c r="M34" s="30"/>
      <c r="N34" s="64"/>
      <c r="O34" s="64"/>
      <c r="P34" s="7" t="s">
        <v>41</v>
      </c>
      <c r="Q34" s="82">
        <f>+E34*'71'!E$27</f>
        <v>7818.7500000000164</v>
      </c>
      <c r="R34" s="82">
        <f>+F34*'71'!F$27</f>
        <v>5220.3217500000146</v>
      </c>
      <c r="S34" s="82">
        <f>+G34*'71'!G$27</f>
        <v>2715.0000000000014</v>
      </c>
      <c r="T34" s="83">
        <f>+H34*'71'!H$27</f>
        <v>5000.0000000000182</v>
      </c>
    </row>
    <row r="35" spans="1:20" x14ac:dyDescent="0.25">
      <c r="A35" s="30"/>
      <c r="B35" s="64"/>
      <c r="C35" s="64" t="s">
        <v>49</v>
      </c>
      <c r="D35" s="7" t="s">
        <v>6</v>
      </c>
      <c r="E35" s="82">
        <v>224000</v>
      </c>
      <c r="F35" s="82">
        <v>260000</v>
      </c>
      <c r="G35" s="82">
        <v>290000</v>
      </c>
      <c r="H35" s="83">
        <v>350000</v>
      </c>
      <c r="M35" s="30"/>
      <c r="N35" s="64"/>
      <c r="O35" s="64" t="s">
        <v>49</v>
      </c>
      <c r="P35" s="7" t="s">
        <v>6</v>
      </c>
      <c r="Q35" s="82">
        <f>+E35*'71'!E$27</f>
        <v>280224</v>
      </c>
      <c r="R35" s="82">
        <f>+F35*'71'!F$27</f>
        <v>296140</v>
      </c>
      <c r="S35" s="82">
        <f>+G35*'71'!G$27</f>
        <v>314940</v>
      </c>
      <c r="T35" s="83">
        <f>+H35*'71'!H$27</f>
        <v>350000</v>
      </c>
    </row>
    <row r="36" spans="1:20" x14ac:dyDescent="0.25">
      <c r="A36" s="30"/>
      <c r="B36" s="64"/>
      <c r="C36" s="64"/>
      <c r="D36" s="7" t="s">
        <v>41</v>
      </c>
      <c r="E36" s="82">
        <v>8125.0000000000109</v>
      </c>
      <c r="F36" s="82">
        <v>4895.7499999999891</v>
      </c>
      <c r="G36" s="82">
        <v>5000</v>
      </c>
      <c r="H36" s="83">
        <v>3541.7499999999905</v>
      </c>
      <c r="M36" s="30"/>
      <c r="N36" s="64"/>
      <c r="O36" s="64"/>
      <c r="P36" s="7" t="s">
        <v>41</v>
      </c>
      <c r="Q36" s="82">
        <f>+E36*'71'!E$27</f>
        <v>10164.375000000013</v>
      </c>
      <c r="R36" s="82">
        <f>+F36*'71'!F$27</f>
        <v>5576.2592499999873</v>
      </c>
      <c r="S36" s="82">
        <f>+G36*'71'!G$27</f>
        <v>5430</v>
      </c>
      <c r="T36" s="83">
        <f>+H36*'71'!H$27</f>
        <v>3541.7499999999905</v>
      </c>
    </row>
    <row r="37" spans="1:20" x14ac:dyDescent="0.25">
      <c r="A37" s="30"/>
      <c r="B37" s="64"/>
      <c r="C37" s="64" t="s">
        <v>50</v>
      </c>
      <c r="D37" s="7" t="s">
        <v>6</v>
      </c>
      <c r="E37" s="82">
        <v>180000</v>
      </c>
      <c r="F37" s="82">
        <v>189000</v>
      </c>
      <c r="G37" s="82">
        <v>207083</v>
      </c>
      <c r="H37" s="83">
        <v>260000</v>
      </c>
      <c r="M37" s="30"/>
      <c r="N37" s="64"/>
      <c r="O37" s="64" t="s">
        <v>50</v>
      </c>
      <c r="P37" s="7" t="s">
        <v>6</v>
      </c>
      <c r="Q37" s="82">
        <f>+E37*'71'!E$27</f>
        <v>225179.99999999997</v>
      </c>
      <c r="R37" s="82">
        <f>+F37*'71'!F$27</f>
        <v>215271</v>
      </c>
      <c r="S37" s="82">
        <f>+G37*'71'!G$27</f>
        <v>224892.13800000001</v>
      </c>
      <c r="T37" s="83">
        <f>+H37*'71'!H$27</f>
        <v>260000</v>
      </c>
    </row>
    <row r="38" spans="1:20" x14ac:dyDescent="0.25">
      <c r="A38" s="30"/>
      <c r="B38" s="64"/>
      <c r="C38" s="64"/>
      <c r="D38" s="7" t="s">
        <v>41</v>
      </c>
      <c r="E38" s="82">
        <v>17500</v>
      </c>
      <c r="F38" s="82">
        <v>10000.000000000002</v>
      </c>
      <c r="G38" s="82">
        <v>9999.9999999999654</v>
      </c>
      <c r="H38" s="83">
        <v>14583.25</v>
      </c>
      <c r="M38" s="30"/>
      <c r="N38" s="64"/>
      <c r="O38" s="64"/>
      <c r="P38" s="7" t="s">
        <v>41</v>
      </c>
      <c r="Q38" s="82">
        <f>+E38*'71'!E$27</f>
        <v>21892.499999999996</v>
      </c>
      <c r="R38" s="82">
        <f>+F38*'71'!F$27</f>
        <v>11390.000000000002</v>
      </c>
      <c r="S38" s="82">
        <f>+G38*'71'!G$27</f>
        <v>10859.999999999964</v>
      </c>
      <c r="T38" s="83">
        <f>+H38*'71'!H$27</f>
        <v>14583.25</v>
      </c>
    </row>
    <row r="39" spans="1:20" x14ac:dyDescent="0.25">
      <c r="A39" s="30"/>
      <c r="B39" s="64"/>
      <c r="C39" s="73" t="s">
        <v>20</v>
      </c>
      <c r="D39" s="7" t="s">
        <v>6</v>
      </c>
      <c r="E39" s="82">
        <f>+'84'!D11</f>
        <v>250000</v>
      </c>
      <c r="F39" s="82">
        <f>+'84'!E11</f>
        <v>300000</v>
      </c>
      <c r="G39" s="82">
        <f>+'84'!F11</f>
        <v>314167</v>
      </c>
      <c r="H39" s="83">
        <f>+'84'!G11</f>
        <v>400000</v>
      </c>
      <c r="M39" s="30"/>
      <c r="N39" s="64"/>
      <c r="O39" s="73" t="s">
        <v>20</v>
      </c>
      <c r="P39" s="7" t="s">
        <v>6</v>
      </c>
      <c r="Q39" s="82">
        <f>+E39*'71'!E$27</f>
        <v>312750</v>
      </c>
      <c r="R39" s="82">
        <f>+F39*'71'!F$27</f>
        <v>341700</v>
      </c>
      <c r="S39" s="82">
        <f>+G39*'71'!G$27</f>
        <v>341185.36200000002</v>
      </c>
      <c r="T39" s="83">
        <f>+H39*'71'!H$27</f>
        <v>400000</v>
      </c>
    </row>
    <row r="40" spans="1:20" x14ac:dyDescent="0.25">
      <c r="A40" s="30"/>
      <c r="B40" s="64"/>
      <c r="C40" s="64"/>
      <c r="D40" s="7" t="s">
        <v>41</v>
      </c>
      <c r="E40" s="82">
        <f>+'84'!D12</f>
        <v>1416.7499999999927</v>
      </c>
      <c r="F40" s="82">
        <f>+'84'!E12</f>
        <v>2583.2499999999959</v>
      </c>
      <c r="G40" s="82">
        <f>+'84'!F12</f>
        <v>4166.7499999999918</v>
      </c>
      <c r="H40" s="83">
        <f>+'84'!G12</f>
        <v>3833.5000000000227</v>
      </c>
      <c r="M40" s="30"/>
      <c r="N40" s="64"/>
      <c r="O40" s="64"/>
      <c r="P40" s="7" t="s">
        <v>41</v>
      </c>
      <c r="Q40" s="82">
        <f>+E40*'71'!E$27</f>
        <v>1772.3542499999908</v>
      </c>
      <c r="R40" s="82">
        <f>+F40*'71'!F$27</f>
        <v>2942.3217499999955</v>
      </c>
      <c r="S40" s="82">
        <f>+G40*'71'!G$27</f>
        <v>4525.0904999999912</v>
      </c>
      <c r="T40" s="83">
        <f>+H40*'71'!H$27</f>
        <v>3833.5000000000227</v>
      </c>
    </row>
    <row r="41" spans="1:20" x14ac:dyDescent="0.25">
      <c r="A41" s="30"/>
      <c r="B41" s="64"/>
      <c r="C41" s="64"/>
      <c r="D41" s="7"/>
      <c r="E41" s="82"/>
      <c r="F41" s="82"/>
      <c r="G41" s="82"/>
      <c r="H41" s="83"/>
      <c r="M41" s="30"/>
      <c r="N41" s="64"/>
      <c r="O41" s="64"/>
      <c r="P41" s="7"/>
      <c r="Q41" s="82"/>
      <c r="R41" s="82"/>
      <c r="S41" s="82"/>
      <c r="T41" s="83"/>
    </row>
    <row r="42" spans="1:20" x14ac:dyDescent="0.25">
      <c r="A42" s="30"/>
      <c r="B42" s="18" t="s">
        <v>20</v>
      </c>
      <c r="C42" s="64" t="s">
        <v>44</v>
      </c>
      <c r="D42" s="7" t="s">
        <v>6</v>
      </c>
      <c r="E42" s="82">
        <v>202500</v>
      </c>
      <c r="F42" s="82">
        <v>234292</v>
      </c>
      <c r="G42" s="82">
        <v>260000</v>
      </c>
      <c r="H42" s="83">
        <v>249480</v>
      </c>
      <c r="M42" s="30"/>
      <c r="N42" s="18" t="s">
        <v>20</v>
      </c>
      <c r="O42" s="64" t="s">
        <v>44</v>
      </c>
      <c r="P42" s="7" t="s">
        <v>6</v>
      </c>
      <c r="Q42" s="82">
        <f>+E42*'71'!E$27</f>
        <v>253327.49999999997</v>
      </c>
      <c r="R42" s="82">
        <f>+F42*'71'!F$27</f>
        <v>266858.58799999999</v>
      </c>
      <c r="S42" s="82">
        <f>+G42*'71'!G$27</f>
        <v>282360</v>
      </c>
      <c r="T42" s="83">
        <f>+H42*'71'!H$27</f>
        <v>249480</v>
      </c>
    </row>
    <row r="43" spans="1:20" x14ac:dyDescent="0.25">
      <c r="A43" s="30"/>
      <c r="B43" s="64"/>
      <c r="C43" s="64"/>
      <c r="D43" s="7" t="s">
        <v>41</v>
      </c>
      <c r="E43" s="82">
        <v>2500</v>
      </c>
      <c r="F43" s="82">
        <v>5833.2499999999945</v>
      </c>
      <c r="G43" s="82">
        <v>6499.9999999999973</v>
      </c>
      <c r="H43" s="83">
        <v>25000.000000000004</v>
      </c>
      <c r="M43" s="30"/>
      <c r="N43" s="64"/>
      <c r="O43" s="64"/>
      <c r="P43" s="7" t="s">
        <v>41</v>
      </c>
      <c r="Q43" s="82">
        <f>+E43*'71'!E$27</f>
        <v>3127.4999999999995</v>
      </c>
      <c r="R43" s="82">
        <f>+F43*'71'!F$27</f>
        <v>6644.0717499999937</v>
      </c>
      <c r="S43" s="82">
        <f>+G43*'71'!G$27</f>
        <v>7058.9999999999973</v>
      </c>
      <c r="T43" s="83">
        <f>+H43*'71'!H$27</f>
        <v>25000.000000000004</v>
      </c>
    </row>
    <row r="44" spans="1:20" x14ac:dyDescent="0.25">
      <c r="A44" s="30"/>
      <c r="B44" s="64"/>
      <c r="C44" s="64" t="s">
        <v>45</v>
      </c>
      <c r="D44" s="7" t="s">
        <v>6</v>
      </c>
      <c r="E44" s="82">
        <v>231667</v>
      </c>
      <c r="F44" s="82">
        <v>266557</v>
      </c>
      <c r="G44" s="82">
        <v>294000</v>
      </c>
      <c r="H44" s="83">
        <v>315000</v>
      </c>
      <c r="M44" s="30"/>
      <c r="N44" s="64"/>
      <c r="O44" s="64" t="s">
        <v>45</v>
      </c>
      <c r="P44" s="7" t="s">
        <v>6</v>
      </c>
      <c r="Q44" s="82">
        <f>+E44*'71'!E$27</f>
        <v>289815.41699999996</v>
      </c>
      <c r="R44" s="82">
        <f>+F44*'71'!F$27</f>
        <v>303608.42300000001</v>
      </c>
      <c r="S44" s="82">
        <f>+G44*'71'!G$27</f>
        <v>319284</v>
      </c>
      <c r="T44" s="83">
        <f>+H44*'71'!H$27</f>
        <v>315000</v>
      </c>
    </row>
    <row r="45" spans="1:20" x14ac:dyDescent="0.25">
      <c r="A45" s="30"/>
      <c r="B45" s="64"/>
      <c r="C45" s="64"/>
      <c r="D45" s="7" t="s">
        <v>41</v>
      </c>
      <c r="E45" s="82">
        <v>3979.2499999999941</v>
      </c>
      <c r="F45" s="82">
        <v>4999.9999999999745</v>
      </c>
      <c r="G45" s="82">
        <v>4005.7500000000155</v>
      </c>
      <c r="H45" s="83">
        <v>4583.2500000000018</v>
      </c>
      <c r="M45" s="30"/>
      <c r="N45" s="64"/>
      <c r="O45" s="64"/>
      <c r="P45" s="7" t="s">
        <v>41</v>
      </c>
      <c r="Q45" s="82">
        <f>+E45*'71'!E$27</f>
        <v>4978.0417499999921</v>
      </c>
      <c r="R45" s="82">
        <f>+F45*'71'!F$27</f>
        <v>5694.9999999999709</v>
      </c>
      <c r="S45" s="82">
        <f>+G45*'71'!G$27</f>
        <v>4350.2445000000171</v>
      </c>
      <c r="T45" s="83">
        <f>+H45*'71'!H$27</f>
        <v>4583.2500000000018</v>
      </c>
    </row>
    <row r="46" spans="1:20" x14ac:dyDescent="0.25">
      <c r="A46" s="30"/>
      <c r="B46" s="64"/>
      <c r="C46" s="64" t="s">
        <v>46</v>
      </c>
      <c r="D46" s="7" t="s">
        <v>6</v>
      </c>
      <c r="E46" s="82">
        <v>310000</v>
      </c>
      <c r="F46" s="82">
        <v>375000</v>
      </c>
      <c r="G46" s="82">
        <v>400000</v>
      </c>
      <c r="H46" s="83">
        <v>450000</v>
      </c>
      <c r="M46" s="30"/>
      <c r="N46" s="64"/>
      <c r="O46" s="64" t="s">
        <v>46</v>
      </c>
      <c r="P46" s="7" t="s">
        <v>6</v>
      </c>
      <c r="Q46" s="82">
        <f>+E46*'71'!E$27</f>
        <v>387809.99999999994</v>
      </c>
      <c r="R46" s="82">
        <f>+F46*'71'!F$27</f>
        <v>427125</v>
      </c>
      <c r="S46" s="82">
        <f>+G46*'71'!G$27</f>
        <v>434400.00000000006</v>
      </c>
      <c r="T46" s="83">
        <f>+H46*'71'!H$27</f>
        <v>450000</v>
      </c>
    </row>
    <row r="47" spans="1:20" x14ac:dyDescent="0.25">
      <c r="A47" s="30"/>
      <c r="B47" s="64"/>
      <c r="C47" s="64"/>
      <c r="D47" s="7" t="s">
        <v>41</v>
      </c>
      <c r="E47" s="82">
        <v>4999.9999999999909</v>
      </c>
      <c r="F47" s="82">
        <v>8333.2500000000509</v>
      </c>
      <c r="G47" s="82">
        <v>520.74999999999989</v>
      </c>
      <c r="H47" s="83">
        <v>12499.999999999955</v>
      </c>
      <c r="M47" s="30"/>
      <c r="N47" s="64"/>
      <c r="O47" s="64"/>
      <c r="P47" s="7" t="s">
        <v>41</v>
      </c>
      <c r="Q47" s="82">
        <f>+E47*'71'!E$27</f>
        <v>6254.9999999999882</v>
      </c>
      <c r="R47" s="82">
        <f>+F47*'71'!F$27</f>
        <v>9491.5717500000574</v>
      </c>
      <c r="S47" s="82">
        <f>+G47*'71'!G$27</f>
        <v>565.53449999999987</v>
      </c>
      <c r="T47" s="83">
        <f>+H47*'71'!H$27</f>
        <v>12499.999999999955</v>
      </c>
    </row>
    <row r="48" spans="1:20" x14ac:dyDescent="0.25">
      <c r="A48" s="30"/>
      <c r="B48" s="64"/>
      <c r="C48" s="64" t="s">
        <v>47</v>
      </c>
      <c r="D48" s="7" t="s">
        <v>6</v>
      </c>
      <c r="E48" s="82">
        <v>301667</v>
      </c>
      <c r="F48" s="82">
        <v>360250</v>
      </c>
      <c r="G48" s="82">
        <v>404167</v>
      </c>
      <c r="H48" s="83">
        <v>500000</v>
      </c>
      <c r="M48" s="30"/>
      <c r="N48" s="64"/>
      <c r="O48" s="64" t="s">
        <v>47</v>
      </c>
      <c r="P48" s="7" t="s">
        <v>6</v>
      </c>
      <c r="Q48" s="82">
        <f>+E48*'71'!E$27</f>
        <v>377385.41699999996</v>
      </c>
      <c r="R48" s="82">
        <f>+F48*'71'!F$27</f>
        <v>410324.75</v>
      </c>
      <c r="S48" s="82">
        <f>+G48*'71'!G$27</f>
        <v>438925.36200000002</v>
      </c>
      <c r="T48" s="83">
        <f>+H48*'71'!H$27</f>
        <v>500000</v>
      </c>
    </row>
    <row r="49" spans="1:20" x14ac:dyDescent="0.25">
      <c r="A49" s="30"/>
      <c r="B49" s="64"/>
      <c r="C49" s="64"/>
      <c r="D49" s="7" t="s">
        <v>41</v>
      </c>
      <c r="E49" s="82">
        <v>3083.2500000000045</v>
      </c>
      <c r="F49" s="82">
        <v>6041.7499999999854</v>
      </c>
      <c r="G49" s="82">
        <v>4999.9999999999909</v>
      </c>
      <c r="H49" s="83">
        <v>3749.9999999999995</v>
      </c>
      <c r="M49" s="30"/>
      <c r="N49" s="64"/>
      <c r="O49" s="64"/>
      <c r="P49" s="7" t="s">
        <v>41</v>
      </c>
      <c r="Q49" s="82">
        <f>+E49*'71'!E$27</f>
        <v>3857.1457500000051</v>
      </c>
      <c r="R49" s="82">
        <f>+F49*'71'!F$27</f>
        <v>6881.5532499999836</v>
      </c>
      <c r="S49" s="82">
        <f>+G49*'71'!G$27</f>
        <v>5429.9999999999909</v>
      </c>
      <c r="T49" s="83">
        <f>+H49*'71'!H$27</f>
        <v>3749.9999999999995</v>
      </c>
    </row>
    <row r="50" spans="1:20" x14ac:dyDescent="0.25">
      <c r="A50" s="30"/>
      <c r="B50" s="64"/>
      <c r="C50" s="64" t="s">
        <v>48</v>
      </c>
      <c r="D50" s="7" t="s">
        <v>6</v>
      </c>
      <c r="E50" s="82">
        <v>300000</v>
      </c>
      <c r="F50" s="82">
        <v>340000</v>
      </c>
      <c r="G50" s="82">
        <v>370000</v>
      </c>
      <c r="H50" s="83">
        <v>449167</v>
      </c>
      <c r="M50" s="30"/>
      <c r="N50" s="64"/>
      <c r="O50" s="64" t="s">
        <v>48</v>
      </c>
      <c r="P50" s="7" t="s">
        <v>6</v>
      </c>
      <c r="Q50" s="82">
        <f>+E50*'71'!E$27</f>
        <v>375299.99999999994</v>
      </c>
      <c r="R50" s="82">
        <f>+F50*'71'!F$27</f>
        <v>387260</v>
      </c>
      <c r="S50" s="82">
        <f>+G50*'71'!G$27</f>
        <v>401820</v>
      </c>
      <c r="T50" s="83">
        <f>+H50*'71'!H$27</f>
        <v>449167</v>
      </c>
    </row>
    <row r="51" spans="1:20" x14ac:dyDescent="0.25">
      <c r="A51" s="30"/>
      <c r="B51" s="64"/>
      <c r="C51" s="64"/>
      <c r="D51" s="7" t="s">
        <v>41</v>
      </c>
      <c r="E51" s="82">
        <v>2500.0000000000014</v>
      </c>
      <c r="F51" s="82">
        <v>5833.2499999999836</v>
      </c>
      <c r="G51" s="82">
        <v>5416.7500000000236</v>
      </c>
      <c r="H51" s="83">
        <v>7500.0000000000109</v>
      </c>
      <c r="M51" s="30"/>
      <c r="N51" s="64"/>
      <c r="O51" s="64"/>
      <c r="P51" s="7" t="s">
        <v>41</v>
      </c>
      <c r="Q51" s="82">
        <f>+E51*'71'!E$27</f>
        <v>3127.5000000000014</v>
      </c>
      <c r="R51" s="82">
        <f>+F51*'71'!F$27</f>
        <v>6644.0717499999819</v>
      </c>
      <c r="S51" s="82">
        <f>+G51*'71'!G$27</f>
        <v>5882.5905000000257</v>
      </c>
      <c r="T51" s="83">
        <f>+H51*'71'!H$27</f>
        <v>7500.0000000000109</v>
      </c>
    </row>
    <row r="52" spans="1:20" x14ac:dyDescent="0.25">
      <c r="A52" s="30"/>
      <c r="B52" s="64"/>
      <c r="C52" s="64" t="s">
        <v>49</v>
      </c>
      <c r="D52" s="7" t="s">
        <v>6</v>
      </c>
      <c r="E52" s="82">
        <v>270000</v>
      </c>
      <c r="F52" s="82">
        <v>302500</v>
      </c>
      <c r="G52" s="82">
        <v>350000</v>
      </c>
      <c r="H52" s="83">
        <v>400000</v>
      </c>
      <c r="M52" s="30"/>
      <c r="N52" s="64"/>
      <c r="O52" s="64" t="s">
        <v>49</v>
      </c>
      <c r="P52" s="7" t="s">
        <v>6</v>
      </c>
      <c r="Q52" s="82">
        <f>+E52*'71'!E$27</f>
        <v>337769.99999999994</v>
      </c>
      <c r="R52" s="82">
        <f>+F52*'71'!F$27</f>
        <v>344547.5</v>
      </c>
      <c r="S52" s="82">
        <f>+G52*'71'!G$27</f>
        <v>380100</v>
      </c>
      <c r="T52" s="83">
        <f>+H52*'71'!H$27</f>
        <v>400000</v>
      </c>
    </row>
    <row r="53" spans="1:20" x14ac:dyDescent="0.25">
      <c r="A53" s="30"/>
      <c r="B53" s="64"/>
      <c r="C53" s="64"/>
      <c r="D53" s="7" t="s">
        <v>41</v>
      </c>
      <c r="E53" s="82">
        <v>5833.2499999999982</v>
      </c>
      <c r="F53" s="82">
        <v>2500.0000000000045</v>
      </c>
      <c r="G53" s="82">
        <v>2499.9999999999945</v>
      </c>
      <c r="H53" s="83"/>
      <c r="M53" s="30"/>
      <c r="N53" s="64"/>
      <c r="O53" s="64"/>
      <c r="P53" s="7" t="s">
        <v>41</v>
      </c>
      <c r="Q53" s="82">
        <f>+E53*'71'!E$27</f>
        <v>7297.395749999997</v>
      </c>
      <c r="R53" s="82">
        <f>+F53*'71'!F$27</f>
        <v>2847.500000000005</v>
      </c>
      <c r="S53" s="82">
        <f>+G53*'71'!G$27</f>
        <v>2714.9999999999941</v>
      </c>
      <c r="T53" s="83">
        <f>+H53*'71'!H$27</f>
        <v>0</v>
      </c>
    </row>
    <row r="54" spans="1:20" x14ac:dyDescent="0.25">
      <c r="A54" s="30"/>
      <c r="B54" s="64"/>
      <c r="C54" s="64" t="s">
        <v>50</v>
      </c>
      <c r="D54" s="7" t="s">
        <v>6</v>
      </c>
      <c r="E54" s="82">
        <v>213333</v>
      </c>
      <c r="F54" s="82">
        <v>250000</v>
      </c>
      <c r="G54" s="82">
        <v>300000</v>
      </c>
      <c r="H54" s="83">
        <v>321667</v>
      </c>
      <c r="M54" s="30"/>
      <c r="N54" s="64"/>
      <c r="O54" s="64" t="s">
        <v>50</v>
      </c>
      <c r="P54" s="7" t="s">
        <v>6</v>
      </c>
      <c r="Q54" s="82">
        <f>+E54*'71'!E$27</f>
        <v>266879.58299999998</v>
      </c>
      <c r="R54" s="82">
        <f>+F54*'71'!F$27</f>
        <v>284750</v>
      </c>
      <c r="S54" s="82">
        <f>+G54*'71'!G$27</f>
        <v>325800</v>
      </c>
      <c r="T54" s="83">
        <f>+H54*'71'!H$27</f>
        <v>321667</v>
      </c>
    </row>
    <row r="55" spans="1:20" x14ac:dyDescent="0.25">
      <c r="A55" s="30"/>
      <c r="B55" s="64"/>
      <c r="C55" s="64"/>
      <c r="D55" s="7" t="s">
        <v>41</v>
      </c>
      <c r="E55" s="82">
        <v>7500.0000000000009</v>
      </c>
      <c r="F55" s="82">
        <v>1078.5000000000002</v>
      </c>
      <c r="G55" s="82">
        <v>4999.9999999999936</v>
      </c>
      <c r="H55" s="83">
        <v>4999.9999999999918</v>
      </c>
      <c r="M55" s="30"/>
      <c r="N55" s="64"/>
      <c r="O55" s="64"/>
      <c r="P55" s="7" t="s">
        <v>41</v>
      </c>
      <c r="Q55" s="82">
        <f>+E55*'71'!E$27</f>
        <v>9382.5</v>
      </c>
      <c r="R55" s="82">
        <f>+F55*'71'!F$27</f>
        <v>1228.4115000000002</v>
      </c>
      <c r="S55" s="82">
        <f>+G55*'71'!G$27</f>
        <v>5429.9999999999936</v>
      </c>
      <c r="T55" s="83">
        <f>+H55*'71'!H$27</f>
        <v>4999.9999999999918</v>
      </c>
    </row>
    <row r="56" spans="1:20" x14ac:dyDescent="0.25">
      <c r="A56" s="30"/>
      <c r="B56" s="64"/>
      <c r="C56" s="73" t="s">
        <v>20</v>
      </c>
      <c r="D56" s="7" t="s">
        <v>6</v>
      </c>
      <c r="E56" s="82">
        <f>+'84'!D13</f>
        <v>290000</v>
      </c>
      <c r="F56" s="82">
        <f>+'84'!E13</f>
        <v>325000</v>
      </c>
      <c r="G56" s="82">
        <f>+'84'!F13</f>
        <v>360000</v>
      </c>
      <c r="H56" s="83" t="s">
        <v>276</v>
      </c>
      <c r="M56" s="30"/>
      <c r="N56" s="64"/>
      <c r="O56" s="73" t="s">
        <v>20</v>
      </c>
      <c r="P56" s="7" t="s">
        <v>6</v>
      </c>
      <c r="Q56" s="82">
        <f>+E56*'71'!E$27</f>
        <v>362789.99999999994</v>
      </c>
      <c r="R56" s="82">
        <f>+F56*'71'!F$27</f>
        <v>370175</v>
      </c>
      <c r="S56" s="82">
        <f>+G56*'71'!G$27</f>
        <v>390960</v>
      </c>
      <c r="T56" s="83" t="e">
        <f>+H56*'71'!H$27</f>
        <v>#VALUE!</v>
      </c>
    </row>
    <row r="57" spans="1:20" x14ac:dyDescent="0.25">
      <c r="A57" s="30"/>
      <c r="B57" s="64"/>
      <c r="C57" s="73"/>
      <c r="D57" s="7" t="s">
        <v>7</v>
      </c>
      <c r="E57" s="82">
        <f>+'84'!D14</f>
        <v>4375.0000000000027</v>
      </c>
      <c r="F57" s="82">
        <f>+'84'!E14</f>
        <v>3124.9999999999618</v>
      </c>
      <c r="G57" s="82">
        <f>+'84'!F14</f>
        <v>4270.7500000000109</v>
      </c>
      <c r="H57" s="83">
        <f>+'84'!G14</f>
        <v>4038.5000000000446</v>
      </c>
      <c r="M57" s="30"/>
      <c r="N57" s="64"/>
      <c r="O57" s="73"/>
      <c r="P57" s="7" t="s">
        <v>7</v>
      </c>
      <c r="Q57" s="82">
        <f>+E57*'71'!E$27</f>
        <v>5473.1250000000027</v>
      </c>
      <c r="R57" s="82">
        <f>+F57*'71'!F$27</f>
        <v>3559.3749999999563</v>
      </c>
      <c r="S57" s="82">
        <f>+G57*'71'!G$27</f>
        <v>4638.0345000000125</v>
      </c>
      <c r="T57" s="83">
        <f>+H57*'71'!H$27</f>
        <v>4038.5000000000446</v>
      </c>
    </row>
    <row r="58" spans="1:20" x14ac:dyDescent="0.25">
      <c r="A58" s="11"/>
      <c r="B58" s="25"/>
      <c r="C58" s="25"/>
      <c r="D58" s="25"/>
      <c r="E58" s="25"/>
      <c r="F58" s="25"/>
      <c r="G58" s="25"/>
      <c r="H58" s="152"/>
      <c r="M58" s="11"/>
      <c r="N58" s="25"/>
      <c r="O58" s="25"/>
      <c r="P58" s="25"/>
      <c r="Q58" s="25"/>
      <c r="R58" s="25"/>
      <c r="S58" s="25"/>
      <c r="T58" s="152"/>
    </row>
    <row r="59" spans="1:20" x14ac:dyDescent="0.25">
      <c r="A59" s="6" t="s">
        <v>8</v>
      </c>
      <c r="B59" s="6"/>
      <c r="C59" s="6"/>
      <c r="D59" s="6"/>
      <c r="E59" s="6"/>
      <c r="F59" s="6"/>
      <c r="M59" s="6" t="s">
        <v>8</v>
      </c>
      <c r="N59" s="6"/>
      <c r="O59" s="6"/>
      <c r="P59" s="6"/>
      <c r="Q59" s="6"/>
      <c r="R59" s="6"/>
    </row>
    <row r="60" spans="1:20" ht="79.5" customHeight="1" x14ac:dyDescent="0.25">
      <c r="A60" s="172" t="s">
        <v>15</v>
      </c>
      <c r="B60" s="172"/>
      <c r="C60" s="172"/>
      <c r="D60" s="172"/>
      <c r="E60" s="172"/>
      <c r="F60" s="172"/>
      <c r="G60" s="172"/>
      <c r="H60" s="172"/>
      <c r="M60" s="172" t="s">
        <v>15</v>
      </c>
      <c r="N60" s="172"/>
      <c r="O60" s="172"/>
      <c r="P60" s="172"/>
      <c r="Q60" s="172"/>
      <c r="R60" s="172"/>
      <c r="S60" s="172"/>
      <c r="T60" s="172"/>
    </row>
    <row r="61" spans="1:20" ht="96" customHeight="1" x14ac:dyDescent="0.25">
      <c r="A61" s="172" t="s">
        <v>16</v>
      </c>
      <c r="B61" s="172"/>
      <c r="C61" s="172"/>
      <c r="D61" s="172"/>
      <c r="E61" s="172"/>
      <c r="F61" s="172"/>
      <c r="G61" s="172"/>
      <c r="H61" s="172"/>
      <c r="M61" s="172" t="s">
        <v>16</v>
      </c>
      <c r="N61" s="172"/>
      <c r="O61" s="172"/>
      <c r="P61" s="172"/>
      <c r="Q61" s="172"/>
      <c r="R61" s="172"/>
      <c r="S61" s="172"/>
      <c r="T61" s="172"/>
    </row>
    <row r="62" spans="1:20" ht="15" customHeight="1" x14ac:dyDescent="0.25">
      <c r="A62" s="172" t="s">
        <v>257</v>
      </c>
      <c r="B62" s="172"/>
      <c r="C62" s="172"/>
      <c r="D62" s="172"/>
      <c r="E62" s="172"/>
      <c r="F62" s="172"/>
      <c r="G62" s="172"/>
      <c r="H62" s="172"/>
      <c r="M62" s="172" t="s">
        <v>257</v>
      </c>
      <c r="N62" s="172"/>
      <c r="O62" s="172"/>
      <c r="P62" s="172"/>
      <c r="Q62" s="172"/>
      <c r="R62" s="172"/>
      <c r="S62" s="172"/>
      <c r="T62" s="172"/>
    </row>
    <row r="63" spans="1:20" ht="79.5" customHeight="1" x14ac:dyDescent="0.25">
      <c r="A63" s="172" t="s">
        <v>377</v>
      </c>
      <c r="B63" s="172"/>
      <c r="C63" s="172"/>
      <c r="D63" s="172"/>
      <c r="E63" s="172"/>
      <c r="F63" s="172"/>
      <c r="G63" s="172"/>
      <c r="H63" s="172"/>
      <c r="M63" s="172" t="s">
        <v>377</v>
      </c>
      <c r="N63" s="172"/>
      <c r="O63" s="172"/>
      <c r="P63" s="172"/>
      <c r="Q63" s="172"/>
      <c r="R63" s="172"/>
      <c r="S63" s="172"/>
      <c r="T63" s="172"/>
    </row>
    <row r="64" spans="1:20" ht="15" customHeight="1" x14ac:dyDescent="0.25">
      <c r="A64" s="172" t="s">
        <v>11</v>
      </c>
      <c r="B64" s="172"/>
      <c r="C64" s="172"/>
      <c r="D64" s="172"/>
      <c r="E64" s="172"/>
      <c r="F64" s="172"/>
      <c r="G64" s="172"/>
      <c r="H64" s="172"/>
      <c r="M64" s="172" t="s">
        <v>11</v>
      </c>
      <c r="N64" s="172"/>
      <c r="O64" s="172"/>
      <c r="P64" s="172"/>
      <c r="Q64" s="172"/>
      <c r="R64" s="172"/>
      <c r="S64" s="172"/>
      <c r="T64" s="172"/>
    </row>
  </sheetData>
  <mergeCells count="16">
    <mergeCell ref="M60:T60"/>
    <mergeCell ref="M61:T61"/>
    <mergeCell ref="M62:T62"/>
    <mergeCell ref="M63:T63"/>
    <mergeCell ref="M64:T64"/>
    <mergeCell ref="A60:H60"/>
    <mergeCell ref="A61:H61"/>
    <mergeCell ref="A63:H63"/>
    <mergeCell ref="A62:H62"/>
    <mergeCell ref="A64:H64"/>
    <mergeCell ref="M3:S3"/>
    <mergeCell ref="M4:S4"/>
    <mergeCell ref="M8:M9"/>
    <mergeCell ref="A3:G3"/>
    <mergeCell ref="A4:G4"/>
    <mergeCell ref="A8:A9"/>
  </mergeCells>
  <hyperlinks>
    <hyperlink ref="A1" location="Indice!A1" display="Indice" xr:uid="{B2611B0E-BE00-4BC6-9FCB-764C0330979D}"/>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23565-DEBB-4501-B679-40B445060430}">
  <dimension ref="A1:T35"/>
  <sheetViews>
    <sheetView workbookViewId="0"/>
  </sheetViews>
  <sheetFormatPr baseColWidth="10" defaultRowHeight="15" x14ac:dyDescent="0.25"/>
  <cols>
    <col min="4" max="4" width="14.140625" customWidth="1"/>
  </cols>
  <sheetData>
    <row r="1" spans="1:20" x14ac:dyDescent="0.25">
      <c r="A1" s="166" t="s">
        <v>278</v>
      </c>
    </row>
    <row r="3" spans="1:20" x14ac:dyDescent="0.25">
      <c r="A3" s="176" t="s">
        <v>385</v>
      </c>
      <c r="B3" s="176"/>
      <c r="C3" s="176"/>
      <c r="D3" s="176"/>
      <c r="E3" s="176"/>
      <c r="F3" s="176"/>
      <c r="G3" s="176"/>
      <c r="H3" s="176"/>
      <c r="M3" s="176" t="s">
        <v>385</v>
      </c>
      <c r="N3" s="176"/>
      <c r="O3" s="176"/>
      <c r="P3" s="176"/>
      <c r="Q3" s="176"/>
      <c r="R3" s="176"/>
      <c r="S3" s="176"/>
      <c r="T3" s="176"/>
    </row>
    <row r="4" spans="1:20" x14ac:dyDescent="0.25">
      <c r="A4" s="177" t="s">
        <v>256</v>
      </c>
      <c r="B4" s="177"/>
      <c r="C4" s="177"/>
      <c r="D4" s="177"/>
      <c r="E4" s="177"/>
      <c r="F4" s="177"/>
      <c r="G4" s="177"/>
      <c r="H4" s="177"/>
      <c r="M4" s="177" t="s">
        <v>271</v>
      </c>
      <c r="N4" s="177"/>
      <c r="O4" s="177"/>
      <c r="P4" s="177"/>
      <c r="Q4" s="177"/>
      <c r="R4" s="177"/>
      <c r="S4" s="177"/>
      <c r="T4" s="177"/>
    </row>
    <row r="6" spans="1:20" x14ac:dyDescent="0.25">
      <c r="A6" s="101"/>
      <c r="B6" s="101"/>
      <c r="C6" s="102"/>
      <c r="D6" s="102"/>
      <c r="E6" s="103"/>
      <c r="F6" s="103"/>
      <c r="G6" s="103"/>
      <c r="H6" s="103"/>
      <c r="M6" s="101"/>
      <c r="N6" s="101"/>
      <c r="O6" s="102"/>
      <c r="P6" s="102"/>
      <c r="Q6" s="103"/>
      <c r="R6" s="103"/>
      <c r="S6" s="103"/>
      <c r="T6" s="103"/>
    </row>
    <row r="7" spans="1:20" x14ac:dyDescent="0.25">
      <c r="A7" s="104"/>
      <c r="B7" s="105"/>
      <c r="C7" s="105"/>
      <c r="D7" s="106"/>
      <c r="E7" s="113">
        <v>2013</v>
      </c>
      <c r="F7" s="113">
        <v>2015</v>
      </c>
      <c r="G7" s="113">
        <v>2017</v>
      </c>
      <c r="H7" s="114">
        <v>2020</v>
      </c>
      <c r="M7" s="104"/>
      <c r="N7" s="105"/>
      <c r="O7" s="105"/>
      <c r="P7" s="106"/>
      <c r="Q7" s="113">
        <v>2013</v>
      </c>
      <c r="R7" s="113">
        <v>2015</v>
      </c>
      <c r="S7" s="113">
        <v>2017</v>
      </c>
      <c r="T7" s="114">
        <v>2020</v>
      </c>
    </row>
    <row r="8" spans="1:20" x14ac:dyDescent="0.25">
      <c r="A8" s="104"/>
      <c r="B8" s="105"/>
      <c r="C8" s="105"/>
      <c r="D8" s="115"/>
      <c r="E8" s="37"/>
      <c r="F8" s="37"/>
      <c r="G8" s="37"/>
      <c r="H8" s="107"/>
      <c r="M8" s="104"/>
      <c r="N8" s="105"/>
      <c r="O8" s="105"/>
      <c r="P8" s="115"/>
      <c r="Q8" s="37"/>
      <c r="R8" s="37"/>
      <c r="S8" s="37"/>
      <c r="T8" s="107"/>
    </row>
    <row r="9" spans="1:20" x14ac:dyDescent="0.25">
      <c r="B9" s="45" t="s">
        <v>51</v>
      </c>
      <c r="C9" s="86" t="s">
        <v>19</v>
      </c>
      <c r="D9" s="151" t="s">
        <v>24</v>
      </c>
      <c r="E9" s="122">
        <v>540638.62731296069</v>
      </c>
      <c r="F9" s="122">
        <v>599301.16044357256</v>
      </c>
      <c r="G9" s="122">
        <v>647672.49762371625</v>
      </c>
      <c r="H9" s="123">
        <v>780899.62332221307</v>
      </c>
      <c r="M9" s="30"/>
      <c r="N9" s="45" t="s">
        <v>51</v>
      </c>
      <c r="O9" s="86" t="s">
        <v>19</v>
      </c>
      <c r="P9" s="151" t="s">
        <v>24</v>
      </c>
      <c r="Q9" s="122">
        <f>+E9*'71'!E$27</f>
        <v>676338.92276851379</v>
      </c>
      <c r="R9" s="122">
        <f>+F9*'71'!F$27</f>
        <v>682604.02174522914</v>
      </c>
      <c r="S9" s="122">
        <f>+G9*'71'!G$27</f>
        <v>703372.33241935587</v>
      </c>
      <c r="T9" s="123">
        <f>+H9*'71'!H$27</f>
        <v>780899.62332221307</v>
      </c>
    </row>
    <row r="10" spans="1:20" x14ac:dyDescent="0.25">
      <c r="B10" s="115"/>
      <c r="C10" s="115"/>
      <c r="D10" s="151" t="s">
        <v>6</v>
      </c>
      <c r="E10" s="122">
        <v>10970.997282864129</v>
      </c>
      <c r="F10" s="122">
        <v>10191.277243089578</v>
      </c>
      <c r="G10" s="122">
        <v>10984.789474726082</v>
      </c>
      <c r="H10" s="123">
        <v>13513.721855442514</v>
      </c>
      <c r="M10" s="30"/>
      <c r="N10" s="115"/>
      <c r="O10" s="115"/>
      <c r="P10" s="151" t="s">
        <v>6</v>
      </c>
      <c r="Q10" s="122">
        <f>+E10*'71'!E$27</f>
        <v>13724.717600863025</v>
      </c>
      <c r="R10" s="122">
        <f>+F10*'71'!F$27</f>
        <v>11607.86477987903</v>
      </c>
      <c r="S10" s="122">
        <f>+G10*'71'!G$27</f>
        <v>11929.481369552526</v>
      </c>
      <c r="T10" s="123">
        <f>+H10*'71'!H$27</f>
        <v>13513.721855442514</v>
      </c>
    </row>
    <row r="11" spans="1:20" x14ac:dyDescent="0.25">
      <c r="B11" s="115"/>
      <c r="C11" s="86" t="s">
        <v>21</v>
      </c>
      <c r="D11" s="151" t="s">
        <v>24</v>
      </c>
      <c r="E11" s="122">
        <v>378351.33709985937</v>
      </c>
      <c r="F11" s="122">
        <v>425709.9220199199</v>
      </c>
      <c r="G11" s="122">
        <v>490700.05036707746</v>
      </c>
      <c r="H11" s="123">
        <v>593416.57976092258</v>
      </c>
      <c r="M11" s="30"/>
      <c r="N11" s="115"/>
      <c r="O11" s="86" t="s">
        <v>21</v>
      </c>
      <c r="P11" s="151" t="s">
        <v>24</v>
      </c>
      <c r="Q11" s="122">
        <f>+E11*'71'!E$27</f>
        <v>473317.52271192404</v>
      </c>
      <c r="R11" s="122">
        <f>+F11*'71'!F$27</f>
        <v>484883.60118068877</v>
      </c>
      <c r="S11" s="122">
        <f>+G11*'71'!G$27</f>
        <v>532900.25469864614</v>
      </c>
      <c r="T11" s="123">
        <f>+H11*'71'!H$27</f>
        <v>593416.57976092258</v>
      </c>
    </row>
    <row r="12" spans="1:20" x14ac:dyDescent="0.25">
      <c r="B12" s="115"/>
      <c r="C12" s="115"/>
      <c r="D12" s="151" t="s">
        <v>6</v>
      </c>
      <c r="E12" s="122">
        <v>7294.8656838460038</v>
      </c>
      <c r="F12" s="122">
        <v>6062.075706057607</v>
      </c>
      <c r="G12" s="122">
        <v>8225.5377517049074</v>
      </c>
      <c r="H12" s="123">
        <v>8376.3243845861962</v>
      </c>
      <c r="M12" s="30"/>
      <c r="N12" s="115"/>
      <c r="O12" s="115"/>
      <c r="P12" s="151" t="s">
        <v>6</v>
      </c>
      <c r="Q12" s="122">
        <f>+E12*'71'!E$27</f>
        <v>9125.8769704913502</v>
      </c>
      <c r="R12" s="122">
        <f>+F12*'71'!F$27</f>
        <v>6904.704229199614</v>
      </c>
      <c r="S12" s="122">
        <f>+G12*'71'!G$27</f>
        <v>8932.9339983515292</v>
      </c>
      <c r="T12" s="123">
        <f>+H12*'71'!H$27</f>
        <v>8376.3243845861962</v>
      </c>
    </row>
    <row r="13" spans="1:20" x14ac:dyDescent="0.25">
      <c r="B13" s="115"/>
      <c r="C13" s="86" t="s">
        <v>20</v>
      </c>
      <c r="D13" s="151" t="s">
        <v>24</v>
      </c>
      <c r="E13" s="122">
        <v>470489.44041150872</v>
      </c>
      <c r="F13" s="122">
        <v>522328.65299032861</v>
      </c>
      <c r="G13" s="122">
        <v>577670.61053684179</v>
      </c>
      <c r="H13" s="123">
        <v>693702.08159172302</v>
      </c>
      <c r="M13" s="30"/>
      <c r="N13" s="115"/>
      <c r="O13" s="86" t="s">
        <v>20</v>
      </c>
      <c r="P13" s="151" t="s">
        <v>24</v>
      </c>
      <c r="Q13" s="122">
        <f>+E13*'71'!E$27</f>
        <v>588582.28995479736</v>
      </c>
      <c r="R13" s="122">
        <f>+F13*'71'!F$27</f>
        <v>594932.3357559843</v>
      </c>
      <c r="S13" s="122">
        <f>+G13*'71'!G$27</f>
        <v>627350.28304301028</v>
      </c>
      <c r="T13" s="123">
        <f>+H13*'71'!H$27</f>
        <v>693702.08159172302</v>
      </c>
    </row>
    <row r="14" spans="1:20" x14ac:dyDescent="0.25">
      <c r="C14" s="48"/>
      <c r="D14" s="151" t="s">
        <v>6</v>
      </c>
      <c r="E14" s="122">
        <v>8523.624119215985</v>
      </c>
      <c r="F14" s="122">
        <v>7818.6994645265186</v>
      </c>
      <c r="G14" s="122">
        <v>9124.519900859992</v>
      </c>
      <c r="H14" s="123">
        <v>9940.6048849088456</v>
      </c>
      <c r="M14" s="30"/>
      <c r="O14" s="48"/>
      <c r="P14" s="151" t="s">
        <v>6</v>
      </c>
      <c r="Q14" s="122">
        <f>+E14*'71'!E$27</f>
        <v>10663.053773139196</v>
      </c>
      <c r="R14" s="122">
        <f>+F14*'71'!F$27</f>
        <v>8905.4986900957047</v>
      </c>
      <c r="S14" s="122">
        <f>+G14*'71'!G$27</f>
        <v>9909.2286123339527</v>
      </c>
      <c r="T14" s="123">
        <f>+H14*'71'!H$27</f>
        <v>9940.6048849088456</v>
      </c>
    </row>
    <row r="15" spans="1:20" x14ac:dyDescent="0.25">
      <c r="C15" s="48"/>
      <c r="D15" s="151"/>
      <c r="E15" s="122"/>
      <c r="F15" s="122"/>
      <c r="G15" s="122"/>
      <c r="H15" s="123"/>
      <c r="M15" s="30"/>
      <c r="O15" s="48"/>
      <c r="P15" s="151"/>
      <c r="Q15" s="122"/>
      <c r="R15" s="122"/>
      <c r="S15" s="122"/>
      <c r="T15" s="123"/>
    </row>
    <row r="16" spans="1:20" x14ac:dyDescent="0.25">
      <c r="B16" s="45" t="s">
        <v>52</v>
      </c>
      <c r="C16" s="86" t="s">
        <v>19</v>
      </c>
      <c r="D16" s="151" t="s">
        <v>24</v>
      </c>
      <c r="E16" s="122">
        <v>324805.11429360887</v>
      </c>
      <c r="F16" s="122">
        <v>382948.74545139767</v>
      </c>
      <c r="G16" s="122">
        <v>473355.731670396</v>
      </c>
      <c r="H16" s="123">
        <v>553619.0195520547</v>
      </c>
      <c r="M16" s="30"/>
      <c r="N16" s="45" t="s">
        <v>52</v>
      </c>
      <c r="O16" s="86" t="s">
        <v>19</v>
      </c>
      <c r="P16" s="151" t="s">
        <v>24</v>
      </c>
      <c r="Q16" s="122">
        <f>+E16*'71'!E$27</f>
        <v>406331.19798130466</v>
      </c>
      <c r="R16" s="122">
        <f>+F16*'71'!F$27</f>
        <v>436178.62106914195</v>
      </c>
      <c r="S16" s="122">
        <f>+G16*'71'!G$27</f>
        <v>514064.32459405006</v>
      </c>
      <c r="T16" s="123">
        <f>+H16*'71'!H$27</f>
        <v>553619.0195520547</v>
      </c>
    </row>
    <row r="17" spans="1:20" x14ac:dyDescent="0.25">
      <c r="C17" s="115"/>
      <c r="D17" s="151" t="s">
        <v>6</v>
      </c>
      <c r="E17" s="122">
        <v>8355.4293395129807</v>
      </c>
      <c r="F17" s="122">
        <v>8021.6309809573586</v>
      </c>
      <c r="G17" s="122">
        <v>40211.280464644384</v>
      </c>
      <c r="H17" s="123">
        <v>34991.262325939198</v>
      </c>
      <c r="M17" s="30"/>
      <c r="O17" s="115"/>
      <c r="P17" s="151" t="s">
        <v>6</v>
      </c>
      <c r="Q17" s="122">
        <f>+E17*'71'!E$27</f>
        <v>10452.642103730737</v>
      </c>
      <c r="R17" s="122">
        <f>+F17*'71'!F$27</f>
        <v>9136.6376873104309</v>
      </c>
      <c r="S17" s="122">
        <f>+G17*'71'!G$27</f>
        <v>43669.450584603801</v>
      </c>
      <c r="T17" s="123">
        <f>+H17*'71'!H$27</f>
        <v>34991.262325939198</v>
      </c>
    </row>
    <row r="18" spans="1:20" x14ac:dyDescent="0.25">
      <c r="C18" s="86" t="s">
        <v>21</v>
      </c>
      <c r="D18" s="151" t="s">
        <v>24</v>
      </c>
      <c r="E18" s="122">
        <v>247632.34482872541</v>
      </c>
      <c r="F18" s="122">
        <v>299688.26905738912</v>
      </c>
      <c r="G18" s="122">
        <v>350938.858661493</v>
      </c>
      <c r="H18" s="123">
        <v>431535.10939475236</v>
      </c>
      <c r="M18" s="30"/>
      <c r="O18" s="86" t="s">
        <v>21</v>
      </c>
      <c r="P18" s="151" t="s">
        <v>24</v>
      </c>
      <c r="Q18" s="122">
        <f>+E18*'71'!E$27</f>
        <v>309788.06338073546</v>
      </c>
      <c r="R18" s="122">
        <f>+F18*'71'!F$27</f>
        <v>341344.93845636619</v>
      </c>
      <c r="S18" s="122">
        <f>+G18*'71'!G$27</f>
        <v>381119.60050638142</v>
      </c>
      <c r="T18" s="123">
        <f>+H18*'71'!H$27</f>
        <v>431535.10939475236</v>
      </c>
    </row>
    <row r="19" spans="1:20" x14ac:dyDescent="0.25">
      <c r="C19" s="115"/>
      <c r="D19" s="151" t="s">
        <v>6</v>
      </c>
      <c r="E19" s="122">
        <v>8941.4156630505022</v>
      </c>
      <c r="F19" s="122">
        <v>8383.5561372632019</v>
      </c>
      <c r="G19" s="122">
        <v>19169.806944328218</v>
      </c>
      <c r="H19" s="123">
        <v>15842.406261303364</v>
      </c>
      <c r="M19" s="30"/>
      <c r="O19" s="115"/>
      <c r="P19" s="151" t="s">
        <v>6</v>
      </c>
      <c r="Q19" s="122">
        <f>+E19*'71'!E$27</f>
        <v>11185.710994476178</v>
      </c>
      <c r="R19" s="122">
        <f>+F19*'71'!F$27</f>
        <v>9548.8704403427873</v>
      </c>
      <c r="S19" s="122">
        <f>+G19*'71'!G$27</f>
        <v>20818.410341540446</v>
      </c>
      <c r="T19" s="123">
        <f>+H19*'71'!H$27</f>
        <v>15842.406261303364</v>
      </c>
    </row>
    <row r="20" spans="1:20" x14ac:dyDescent="0.25">
      <c r="C20" s="86" t="s">
        <v>20</v>
      </c>
      <c r="D20" s="151" t="s">
        <v>24</v>
      </c>
      <c r="E20" s="122">
        <v>301640.44581498782</v>
      </c>
      <c r="F20" s="122">
        <v>355927.72182081355</v>
      </c>
      <c r="G20" s="122">
        <v>432673.17019229988</v>
      </c>
      <c r="H20" s="123">
        <v>509237.32579544699</v>
      </c>
      <c r="M20" s="30"/>
      <c r="O20" s="86" t="s">
        <v>20</v>
      </c>
      <c r="P20" s="151" t="s">
        <v>24</v>
      </c>
      <c r="Q20" s="122">
        <f>+E20*'71'!E$27</f>
        <v>377352.19771454972</v>
      </c>
      <c r="R20" s="122">
        <f>+F20*'71'!F$27</f>
        <v>405401.67515390663</v>
      </c>
      <c r="S20" s="122">
        <f>+G20*'71'!G$27</f>
        <v>469883.06282883772</v>
      </c>
      <c r="T20" s="123">
        <f>+H20*'71'!H$27</f>
        <v>509237.32579544699</v>
      </c>
    </row>
    <row r="21" spans="1:20" x14ac:dyDescent="0.25">
      <c r="B21" s="45"/>
      <c r="C21" s="37"/>
      <c r="D21" s="151" t="s">
        <v>24</v>
      </c>
      <c r="E21" s="122">
        <v>7182.7768234685409</v>
      </c>
      <c r="F21" s="122">
        <v>7342.8269151887453</v>
      </c>
      <c r="G21" s="122">
        <v>32308.340442730674</v>
      </c>
      <c r="H21" s="123">
        <v>24758.226144983979</v>
      </c>
      <c r="M21" s="30"/>
      <c r="N21" s="45"/>
      <c r="O21" s="37"/>
      <c r="P21" s="151" t="s">
        <v>24</v>
      </c>
      <c r="Q21" s="122">
        <f>+E21*'71'!E$27</f>
        <v>8985.6538061591436</v>
      </c>
      <c r="R21" s="122">
        <f>+F21*'71'!F$27</f>
        <v>8363.4798563999811</v>
      </c>
      <c r="S21" s="122">
        <f>+G21*'71'!G$27</f>
        <v>35086.857720805514</v>
      </c>
      <c r="T21" s="123">
        <f>+H21*'71'!H$27</f>
        <v>24758.226144983979</v>
      </c>
    </row>
    <row r="22" spans="1:20" x14ac:dyDescent="0.25">
      <c r="B22" s="45"/>
      <c r="C22" s="37"/>
      <c r="D22" s="151"/>
      <c r="E22" s="122"/>
      <c r="F22" s="122"/>
      <c r="G22" s="122"/>
      <c r="H22" s="123"/>
      <c r="M22" s="30"/>
      <c r="N22" s="45"/>
      <c r="O22" s="37"/>
      <c r="P22" s="151"/>
      <c r="Q22" s="122"/>
      <c r="R22" s="122"/>
      <c r="S22" s="122"/>
      <c r="T22" s="123"/>
    </row>
    <row r="23" spans="1:20" x14ac:dyDescent="0.25">
      <c r="B23" s="45" t="s">
        <v>20</v>
      </c>
      <c r="C23" s="88" t="s">
        <v>19</v>
      </c>
      <c r="D23" s="151" t="s">
        <v>6</v>
      </c>
      <c r="E23" s="122">
        <f>+'83'!D9</f>
        <v>511224.7326053693</v>
      </c>
      <c r="F23" s="122">
        <f>+'83'!E9</f>
        <v>570226.65511341405</v>
      </c>
      <c r="G23" s="122">
        <f>+'83'!F9</f>
        <v>624744.47660233383</v>
      </c>
      <c r="H23" s="123">
        <f>+'83'!G9</f>
        <v>754408.13384092355</v>
      </c>
      <c r="M23" s="30"/>
      <c r="N23" s="45" t="s">
        <v>20</v>
      </c>
      <c r="O23" s="88" t="s">
        <v>19</v>
      </c>
      <c r="P23" s="151" t="s">
        <v>6</v>
      </c>
      <c r="Q23" s="122">
        <f>+E23*'71'!E$27</f>
        <v>639542.14048931689</v>
      </c>
      <c r="R23" s="122">
        <f>+F23*'71'!F$27</f>
        <v>649488.16017417866</v>
      </c>
      <c r="S23" s="122">
        <f>+G23*'71'!G$27</f>
        <v>678472.50159013458</v>
      </c>
      <c r="T23" s="123">
        <f>+H23*'71'!H$27</f>
        <v>754408.13384092355</v>
      </c>
    </row>
    <row r="24" spans="1:20" x14ac:dyDescent="0.25">
      <c r="B24" s="45"/>
      <c r="C24" s="116"/>
      <c r="D24" s="151" t="s">
        <v>24</v>
      </c>
      <c r="E24" s="122">
        <f>+'83'!D10</f>
        <v>9501.0341538378143</v>
      </c>
      <c r="F24" s="122">
        <f>+'83'!E10</f>
        <v>8939.0669741820348</v>
      </c>
      <c r="G24" s="122">
        <f>+'83'!F10</f>
        <v>10859.640004931956</v>
      </c>
      <c r="H24" s="123">
        <f>+'83'!G10</f>
        <v>12652.23500929355</v>
      </c>
      <c r="M24" s="30"/>
      <c r="N24" s="45"/>
      <c r="O24" s="116"/>
      <c r="P24" s="151" t="s">
        <v>24</v>
      </c>
      <c r="Q24" s="122">
        <f>+E24*'71'!E$27</f>
        <v>11885.793726451104</v>
      </c>
      <c r="R24" s="122">
        <f>+F24*'71'!F$27</f>
        <v>10181.597283593337</v>
      </c>
      <c r="S24" s="122">
        <f>+G24*'71'!G$27</f>
        <v>11793.569045356106</v>
      </c>
      <c r="T24" s="123">
        <f>+H24*'71'!H$27</f>
        <v>12652.23500929355</v>
      </c>
    </row>
    <row r="25" spans="1:20" x14ac:dyDescent="0.25">
      <c r="B25" s="45"/>
      <c r="C25" s="88" t="s">
        <v>21</v>
      </c>
      <c r="D25" s="151" t="s">
        <v>6</v>
      </c>
      <c r="E25" s="122">
        <f>+'83'!D11</f>
        <v>367680.461007829</v>
      </c>
      <c r="F25" s="122">
        <f>+'83'!E11</f>
        <v>414920.77312944859</v>
      </c>
      <c r="G25" s="122">
        <f>+'83'!F11</f>
        <v>478731.40732491715</v>
      </c>
      <c r="H25" s="123">
        <f>+'83'!G11</f>
        <v>580505.28163934732</v>
      </c>
      <c r="M25" s="30"/>
      <c r="N25" s="45"/>
      <c r="O25" s="88" t="s">
        <v>21</v>
      </c>
      <c r="P25" s="151" t="s">
        <v>6</v>
      </c>
      <c r="Q25" s="122">
        <f>+E25*'71'!E$27</f>
        <v>459968.25672079402</v>
      </c>
      <c r="R25" s="122">
        <f>+F25*'71'!F$27</f>
        <v>472594.76059444196</v>
      </c>
      <c r="S25" s="122">
        <f>+G25*'71'!G$27</f>
        <v>519902.30835486006</v>
      </c>
      <c r="T25" s="123">
        <f>+H25*'71'!H$27</f>
        <v>580505.28163934732</v>
      </c>
    </row>
    <row r="26" spans="1:20" x14ac:dyDescent="0.25">
      <c r="B26" s="45"/>
      <c r="C26" s="116"/>
      <c r="D26" s="151" t="s">
        <v>24</v>
      </c>
      <c r="E26" s="122">
        <f>+'83'!D12</f>
        <v>6730.8004001449726</v>
      </c>
      <c r="F26" s="122">
        <f>+'83'!E12</f>
        <v>5627.6738866616915</v>
      </c>
      <c r="G26" s="122">
        <f>+'83'!F12</f>
        <v>7711.3076200065843</v>
      </c>
      <c r="H26" s="123">
        <f>+'83'!G12</f>
        <v>7826.1668204807802</v>
      </c>
      <c r="M26" s="30"/>
      <c r="N26" s="45"/>
      <c r="O26" s="116"/>
      <c r="P26" s="151" t="s">
        <v>24</v>
      </c>
      <c r="Q26" s="122">
        <f>+E26*'71'!E$27</f>
        <v>8420.2313005813594</v>
      </c>
      <c r="R26" s="122">
        <f>+F26*'71'!F$27</f>
        <v>6409.9205569076667</v>
      </c>
      <c r="S26" s="122">
        <f>+G26*'71'!G$27</f>
        <v>8374.480075327152</v>
      </c>
      <c r="T26" s="123">
        <f>+H26*'71'!H$27</f>
        <v>7826.1668204807802</v>
      </c>
    </row>
    <row r="27" spans="1:20" x14ac:dyDescent="0.25">
      <c r="B27" s="45"/>
      <c r="C27" s="88" t="s">
        <v>20</v>
      </c>
      <c r="D27" s="151" t="s">
        <v>6</v>
      </c>
      <c r="E27" s="122">
        <f>+'83'!D13</f>
        <v>451328.84498262324</v>
      </c>
      <c r="F27" s="122">
        <f>+'83'!E13</f>
        <v>503456.02184081386</v>
      </c>
      <c r="G27" s="122">
        <f>+'83'!F13</f>
        <v>561482.17372526869</v>
      </c>
      <c r="H27" s="123">
        <f>+'83'!G13</f>
        <v>675289.60396721575</v>
      </c>
      <c r="M27" s="30"/>
      <c r="N27" s="45"/>
      <c r="O27" s="88" t="s">
        <v>20</v>
      </c>
      <c r="P27" s="151" t="s">
        <v>6</v>
      </c>
      <c r="Q27" s="122">
        <f>+E27*'71'!E$27</f>
        <v>564612.38507326157</v>
      </c>
      <c r="R27" s="122">
        <f>+F27*'71'!F$27</f>
        <v>573436.40887668694</v>
      </c>
      <c r="S27" s="122">
        <f>+G27*'71'!G$27</f>
        <v>609769.64066564187</v>
      </c>
      <c r="T27" s="123">
        <f>+H27*'71'!H$27</f>
        <v>675289.60396721575</v>
      </c>
    </row>
    <row r="28" spans="1:20" x14ac:dyDescent="0.25">
      <c r="A28" s="109"/>
      <c r="B28" s="116"/>
      <c r="C28" s="117"/>
      <c r="D28" s="151" t="s">
        <v>24</v>
      </c>
      <c r="E28" s="122">
        <f>+'83'!D14</f>
        <v>7574.6073708996191</v>
      </c>
      <c r="F28" s="122">
        <f>+'83'!E14</f>
        <v>7024.7951945317554</v>
      </c>
      <c r="G28" s="122">
        <f>+'83'!F14</f>
        <v>8853.5640980939752</v>
      </c>
      <c r="H28" s="123">
        <f>+'83'!G14</f>
        <v>9305.9561481832352</v>
      </c>
      <c r="M28" s="109"/>
      <c r="N28" s="116"/>
      <c r="O28" s="117"/>
      <c r="P28" s="151" t="s">
        <v>24</v>
      </c>
      <c r="Q28" s="122">
        <f>+E28*'71'!E$27</f>
        <v>9475.8338209954236</v>
      </c>
      <c r="R28" s="122">
        <f>+F28*'71'!F$27</f>
        <v>8001.2417265716695</v>
      </c>
      <c r="S28" s="122">
        <f>+G28*'71'!G$27</f>
        <v>9614.9706105300575</v>
      </c>
      <c r="T28" s="123">
        <f>+H28*'71'!H$27</f>
        <v>9305.9561481832352</v>
      </c>
    </row>
    <row r="29" spans="1:20" x14ac:dyDescent="0.25">
      <c r="A29" s="118"/>
      <c r="B29" s="154"/>
      <c r="C29" s="119"/>
      <c r="D29" s="119"/>
      <c r="E29" s="120"/>
      <c r="F29" s="120"/>
      <c r="G29" s="120"/>
      <c r="H29" s="121"/>
      <c r="M29" s="118"/>
      <c r="N29" s="154"/>
      <c r="O29" s="119"/>
      <c r="P29" s="119"/>
      <c r="Q29" s="120"/>
      <c r="R29" s="120"/>
      <c r="S29" s="120"/>
      <c r="T29" s="121"/>
    </row>
    <row r="30" spans="1:20" x14ac:dyDescent="0.25">
      <c r="A30" s="6" t="s">
        <v>8</v>
      </c>
      <c r="B30" s="6"/>
      <c r="C30" s="6"/>
      <c r="D30" s="6"/>
      <c r="E30" s="6"/>
      <c r="F30" s="6"/>
      <c r="M30" s="6" t="s">
        <v>8</v>
      </c>
      <c r="N30" s="6"/>
      <c r="O30" s="6"/>
      <c r="P30" s="6"/>
      <c r="Q30" s="6"/>
      <c r="R30" s="6"/>
    </row>
    <row r="31" spans="1:20" ht="66.75" customHeight="1" x14ac:dyDescent="0.25">
      <c r="A31" s="172" t="s">
        <v>15</v>
      </c>
      <c r="B31" s="172"/>
      <c r="C31" s="172"/>
      <c r="D31" s="172"/>
      <c r="E31" s="172"/>
      <c r="F31" s="172"/>
      <c r="G31" s="172"/>
      <c r="H31" s="172"/>
      <c r="M31" s="172" t="s">
        <v>15</v>
      </c>
      <c r="N31" s="172"/>
      <c r="O31" s="172"/>
      <c r="P31" s="172"/>
      <c r="Q31" s="172"/>
      <c r="R31" s="172"/>
      <c r="S31" s="172"/>
      <c r="T31" s="172"/>
    </row>
    <row r="32" spans="1:20" ht="79.5" customHeight="1" x14ac:dyDescent="0.25">
      <c r="A32" s="172" t="s">
        <v>16</v>
      </c>
      <c r="B32" s="172"/>
      <c r="C32" s="172"/>
      <c r="D32" s="172"/>
      <c r="E32" s="172"/>
      <c r="F32" s="172"/>
      <c r="G32" s="172"/>
      <c r="H32" s="172"/>
      <c r="M32" s="172" t="s">
        <v>16</v>
      </c>
      <c r="N32" s="172"/>
      <c r="O32" s="172"/>
      <c r="P32" s="172"/>
      <c r="Q32" s="172"/>
      <c r="R32" s="172"/>
      <c r="S32" s="172"/>
      <c r="T32" s="172"/>
    </row>
    <row r="33" spans="1:20" ht="15" customHeight="1" x14ac:dyDescent="0.25">
      <c r="A33" s="172" t="s">
        <v>257</v>
      </c>
      <c r="B33" s="172"/>
      <c r="C33" s="172"/>
      <c r="D33" s="172"/>
      <c r="E33" s="172"/>
      <c r="F33" s="172"/>
      <c r="G33" s="172"/>
      <c r="H33" s="172"/>
      <c r="M33" s="172" t="s">
        <v>257</v>
      </c>
      <c r="N33" s="172"/>
      <c r="O33" s="172"/>
      <c r="P33" s="172"/>
      <c r="Q33" s="172"/>
      <c r="R33" s="172"/>
      <c r="S33" s="172"/>
      <c r="T33" s="172"/>
    </row>
    <row r="34" spans="1:20" ht="79.5" customHeight="1" x14ac:dyDescent="0.25">
      <c r="A34" s="172" t="s">
        <v>377</v>
      </c>
      <c r="B34" s="172"/>
      <c r="C34" s="172"/>
      <c r="D34" s="172"/>
      <c r="E34" s="172"/>
      <c r="F34" s="172"/>
      <c r="G34" s="172"/>
      <c r="H34" s="172"/>
      <c r="M34" s="172" t="s">
        <v>377</v>
      </c>
      <c r="N34" s="172"/>
      <c r="O34" s="172"/>
      <c r="P34" s="172"/>
      <c r="Q34" s="172"/>
      <c r="R34" s="172"/>
      <c r="S34" s="172"/>
      <c r="T34" s="172"/>
    </row>
    <row r="35" spans="1:20" ht="15" customHeight="1" x14ac:dyDescent="0.25">
      <c r="A35" s="172" t="s">
        <v>11</v>
      </c>
      <c r="B35" s="172"/>
      <c r="C35" s="172"/>
      <c r="D35" s="172"/>
      <c r="E35" s="172"/>
      <c r="F35" s="172"/>
      <c r="G35" s="172"/>
      <c r="H35" s="172"/>
      <c r="M35" s="172" t="s">
        <v>11</v>
      </c>
      <c r="N35" s="172"/>
      <c r="O35" s="172"/>
      <c r="P35" s="172"/>
      <c r="Q35" s="172"/>
      <c r="R35" s="172"/>
      <c r="S35" s="172"/>
      <c r="T35" s="172"/>
    </row>
  </sheetData>
  <mergeCells count="14">
    <mergeCell ref="A35:H35"/>
    <mergeCell ref="M35:T35"/>
    <mergeCell ref="A34:H34"/>
    <mergeCell ref="M3:T3"/>
    <mergeCell ref="M4:T4"/>
    <mergeCell ref="M31:T31"/>
    <mergeCell ref="M32:T32"/>
    <mergeCell ref="M33:T33"/>
    <mergeCell ref="M34:T34"/>
    <mergeCell ref="A3:H3"/>
    <mergeCell ref="A4:H4"/>
    <mergeCell ref="A31:H31"/>
    <mergeCell ref="A32:H32"/>
    <mergeCell ref="A33:H33"/>
  </mergeCells>
  <hyperlinks>
    <hyperlink ref="A1" location="Indice!A1" display="Indice" xr:uid="{58A635DD-1152-4706-9A00-816B3EB876BA}"/>
  </hyperlink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F91DD-B8BE-45FB-B82D-F79AABD9BCB6}">
  <dimension ref="A1:S35"/>
  <sheetViews>
    <sheetView workbookViewId="0"/>
  </sheetViews>
  <sheetFormatPr baseColWidth="10" defaultRowHeight="15" x14ac:dyDescent="0.25"/>
  <cols>
    <col min="4" max="4" width="14.7109375" customWidth="1"/>
    <col min="15" max="15" width="13.140625" customWidth="1"/>
  </cols>
  <sheetData>
    <row r="1" spans="1:19" x14ac:dyDescent="0.25">
      <c r="A1" s="166" t="s">
        <v>278</v>
      </c>
    </row>
    <row r="3" spans="1:19" ht="15" customHeight="1" x14ac:dyDescent="0.25">
      <c r="A3" s="176" t="s">
        <v>386</v>
      </c>
      <c r="B3" s="176"/>
      <c r="C3" s="176"/>
      <c r="D3" s="176"/>
      <c r="E3" s="176"/>
      <c r="F3" s="176"/>
      <c r="G3" s="176"/>
      <c r="H3" s="176"/>
      <c r="L3" s="176" t="s">
        <v>386</v>
      </c>
      <c r="M3" s="176"/>
      <c r="N3" s="176"/>
      <c r="O3" s="176"/>
      <c r="P3" s="176"/>
      <c r="Q3" s="176"/>
      <c r="R3" s="176"/>
      <c r="S3" s="176"/>
    </row>
    <row r="4" spans="1:19" ht="15" customHeight="1" x14ac:dyDescent="0.25">
      <c r="A4" s="177" t="s">
        <v>256</v>
      </c>
      <c r="B4" s="177"/>
      <c r="C4" s="177"/>
      <c r="D4" s="177"/>
      <c r="E4" s="177"/>
      <c r="F4" s="177"/>
      <c r="G4" s="177"/>
      <c r="H4" s="177"/>
      <c r="L4" s="177" t="s">
        <v>271</v>
      </c>
      <c r="M4" s="177"/>
      <c r="N4" s="177"/>
      <c r="O4" s="177"/>
      <c r="P4" s="177"/>
      <c r="Q4" s="177"/>
      <c r="R4" s="177"/>
      <c r="S4" s="177"/>
    </row>
    <row r="6" spans="1:19" x14ac:dyDescent="0.25">
      <c r="A6" s="101"/>
      <c r="B6" s="101"/>
      <c r="C6" s="102"/>
      <c r="D6" s="102"/>
      <c r="E6" s="103"/>
      <c r="F6" s="103"/>
      <c r="G6" s="103"/>
      <c r="H6" s="103"/>
      <c r="L6" s="101"/>
      <c r="M6" s="101"/>
      <c r="N6" s="102"/>
      <c r="O6" s="102"/>
      <c r="P6" s="103"/>
      <c r="Q6" s="103"/>
      <c r="R6" s="103"/>
      <c r="S6" s="103"/>
    </row>
    <row r="7" spans="1:19" x14ac:dyDescent="0.25">
      <c r="A7" s="104"/>
      <c r="B7" s="105"/>
      <c r="C7" s="105"/>
      <c r="D7" s="106"/>
      <c r="E7" s="113">
        <v>2013</v>
      </c>
      <c r="F7" s="113">
        <v>2015</v>
      </c>
      <c r="G7" s="113">
        <v>2017</v>
      </c>
      <c r="H7" s="114">
        <v>2020</v>
      </c>
      <c r="L7" s="104"/>
      <c r="M7" s="105"/>
      <c r="N7" s="105"/>
      <c r="O7" s="106"/>
      <c r="P7" s="113">
        <v>2013</v>
      </c>
      <c r="Q7" s="113">
        <v>2015</v>
      </c>
      <c r="R7" s="113">
        <v>2017</v>
      </c>
      <c r="S7" s="114">
        <v>2020</v>
      </c>
    </row>
    <row r="8" spans="1:19" x14ac:dyDescent="0.25">
      <c r="A8" s="104"/>
      <c r="B8" s="105"/>
      <c r="C8" s="105"/>
      <c r="D8" s="115"/>
      <c r="E8" s="37"/>
      <c r="F8" s="37"/>
      <c r="G8" s="37"/>
      <c r="H8" s="107"/>
      <c r="L8" s="104"/>
      <c r="M8" s="105"/>
      <c r="N8" s="105"/>
      <c r="O8" s="115"/>
      <c r="P8" s="37"/>
      <c r="Q8" s="37"/>
      <c r="R8" s="37"/>
      <c r="S8" s="107"/>
    </row>
    <row r="9" spans="1:19" x14ac:dyDescent="0.25">
      <c r="B9" s="45" t="s">
        <v>51</v>
      </c>
      <c r="C9" s="86" t="s">
        <v>19</v>
      </c>
      <c r="D9" s="151" t="s">
        <v>24</v>
      </c>
      <c r="E9" s="122">
        <v>330000</v>
      </c>
      <c r="F9" s="122">
        <v>393750</v>
      </c>
      <c r="G9" s="122">
        <v>403333</v>
      </c>
      <c r="H9" s="123">
        <v>472083</v>
      </c>
      <c r="L9" s="30"/>
      <c r="M9" s="45" t="s">
        <v>51</v>
      </c>
      <c r="N9" s="86" t="s">
        <v>19</v>
      </c>
      <c r="O9" s="151" t="s">
        <v>24</v>
      </c>
      <c r="P9" s="156">
        <f>+E9*'71'!E$27</f>
        <v>412829.99999999994</v>
      </c>
      <c r="Q9" s="156">
        <f>+F9*'71'!F$27</f>
        <v>448481.25</v>
      </c>
      <c r="R9" s="156">
        <f>+G9*'71'!G$27</f>
        <v>438019.63800000004</v>
      </c>
      <c r="S9" s="157">
        <f>+H9*'71'!H$27</f>
        <v>472083</v>
      </c>
    </row>
    <row r="10" spans="1:19" x14ac:dyDescent="0.25">
      <c r="B10" s="115"/>
      <c r="C10" s="115"/>
      <c r="D10" s="151" t="s">
        <v>6</v>
      </c>
      <c r="E10" s="122">
        <v>7499.99999999999</v>
      </c>
      <c r="F10" s="122">
        <v>5000.0000000000255</v>
      </c>
      <c r="G10" s="122">
        <v>2499.9999999999986</v>
      </c>
      <c r="H10" s="123">
        <v>7830.2499999999554</v>
      </c>
      <c r="L10" s="30"/>
      <c r="M10" s="115"/>
      <c r="N10" s="115"/>
      <c r="O10" s="151" t="s">
        <v>6</v>
      </c>
      <c r="P10" s="156">
        <f>+E10*'71'!E$27</f>
        <v>9382.4999999999873</v>
      </c>
      <c r="Q10" s="156">
        <f>+F10*'71'!F$27</f>
        <v>5695.0000000000291</v>
      </c>
      <c r="R10" s="156">
        <f>+G10*'71'!G$27</f>
        <v>2714.9999999999986</v>
      </c>
      <c r="S10" s="157">
        <f>+H10*'71'!H$27</f>
        <v>7830.2499999999554</v>
      </c>
    </row>
    <row r="11" spans="1:19" x14ac:dyDescent="0.25">
      <c r="B11" s="115"/>
      <c r="C11" s="86" t="s">
        <v>21</v>
      </c>
      <c r="D11" s="151" t="s">
        <v>24</v>
      </c>
      <c r="E11" s="122">
        <v>250000</v>
      </c>
      <c r="F11" s="122">
        <v>300000</v>
      </c>
      <c r="G11" s="122">
        <v>325000</v>
      </c>
      <c r="H11" s="123">
        <v>400000</v>
      </c>
      <c r="L11" s="30"/>
      <c r="M11" s="115"/>
      <c r="N11" s="86" t="s">
        <v>21</v>
      </c>
      <c r="O11" s="151" t="s">
        <v>24</v>
      </c>
      <c r="P11" s="156">
        <f>+E11*'71'!E$27</f>
        <v>312750</v>
      </c>
      <c r="Q11" s="156">
        <f>+F11*'71'!F$27</f>
        <v>341700</v>
      </c>
      <c r="R11" s="156">
        <f>+G11*'71'!G$27</f>
        <v>352950</v>
      </c>
      <c r="S11" s="157">
        <f>+H11*'71'!H$27</f>
        <v>400000</v>
      </c>
    </row>
    <row r="12" spans="1:19" x14ac:dyDescent="0.25">
      <c r="B12" s="115"/>
      <c r="C12" s="115"/>
      <c r="D12" s="151" t="s">
        <v>6</v>
      </c>
      <c r="E12" s="122">
        <v>625.00000000000432</v>
      </c>
      <c r="F12" s="122">
        <v>0</v>
      </c>
      <c r="G12" s="122">
        <v>4833.2500000000091</v>
      </c>
      <c r="H12" s="123">
        <v>0</v>
      </c>
      <c r="L12" s="30"/>
      <c r="M12" s="115"/>
      <c r="N12" s="115"/>
      <c r="O12" s="151" t="s">
        <v>6</v>
      </c>
      <c r="P12" s="156">
        <f>+E12*'71'!E$27</f>
        <v>781.87500000000534</v>
      </c>
      <c r="Q12" s="156">
        <f>+F12*'71'!F$27</f>
        <v>0</v>
      </c>
      <c r="R12" s="156">
        <f>+G12*'71'!G$27</f>
        <v>5248.9095000000107</v>
      </c>
      <c r="S12" s="157">
        <f>+H12*'71'!H$27</f>
        <v>0</v>
      </c>
    </row>
    <row r="13" spans="1:19" x14ac:dyDescent="0.25">
      <c r="B13" s="115"/>
      <c r="C13" s="86" t="s">
        <v>20</v>
      </c>
      <c r="D13" s="151" t="s">
        <v>24</v>
      </c>
      <c r="E13" s="122">
        <v>300000</v>
      </c>
      <c r="F13" s="122">
        <v>350000</v>
      </c>
      <c r="G13" s="122">
        <v>380000</v>
      </c>
      <c r="H13" s="123">
        <v>431667</v>
      </c>
      <c r="L13" s="30"/>
      <c r="M13" s="115"/>
      <c r="N13" s="86" t="s">
        <v>20</v>
      </c>
      <c r="O13" s="151" t="s">
        <v>24</v>
      </c>
      <c r="P13" s="156">
        <f>+E13*'71'!E$27</f>
        <v>375299.99999999994</v>
      </c>
      <c r="Q13" s="156">
        <f>+F13*'71'!F$27</f>
        <v>398650</v>
      </c>
      <c r="R13" s="156">
        <f>+G13*'71'!G$27</f>
        <v>412680</v>
      </c>
      <c r="S13" s="157">
        <f>+H13*'71'!H$27</f>
        <v>431667</v>
      </c>
    </row>
    <row r="14" spans="1:19" x14ac:dyDescent="0.25">
      <c r="C14" s="48"/>
      <c r="D14" s="151" t="s">
        <v>6</v>
      </c>
      <c r="E14" s="122">
        <v>0</v>
      </c>
      <c r="F14" s="122">
        <v>2500.0000000000068</v>
      </c>
      <c r="G14" s="122">
        <v>5833.2499999999927</v>
      </c>
      <c r="H14" s="123">
        <v>7000.00000000001</v>
      </c>
      <c r="L14" s="30"/>
      <c r="N14" s="48"/>
      <c r="O14" s="151" t="s">
        <v>6</v>
      </c>
      <c r="P14" s="156">
        <f>+E14*'71'!E$27</f>
        <v>0</v>
      </c>
      <c r="Q14" s="156">
        <f>+F14*'71'!F$27</f>
        <v>2847.5000000000077</v>
      </c>
      <c r="R14" s="156">
        <f>+G14*'71'!G$27</f>
        <v>6334.9094999999925</v>
      </c>
      <c r="S14" s="157">
        <f>+H14*'71'!H$27</f>
        <v>7000.00000000001</v>
      </c>
    </row>
    <row r="15" spans="1:19" x14ac:dyDescent="0.25">
      <c r="C15" s="48"/>
      <c r="D15" s="151"/>
      <c r="E15" s="122"/>
      <c r="F15" s="122"/>
      <c r="G15" s="122"/>
      <c r="H15" s="123"/>
      <c r="L15" s="30"/>
      <c r="N15" s="48"/>
      <c r="O15" s="151"/>
      <c r="P15" s="156">
        <f>+E15*'71'!E$27</f>
        <v>0</v>
      </c>
      <c r="Q15" s="156">
        <f>+F15*'71'!F$27</f>
        <v>0</v>
      </c>
      <c r="R15" s="156">
        <f>+G15*'71'!G$27</f>
        <v>0</v>
      </c>
      <c r="S15" s="157">
        <f>+H15*'71'!H$27</f>
        <v>0</v>
      </c>
    </row>
    <row r="16" spans="1:19" x14ac:dyDescent="0.25">
      <c r="B16" s="45" t="s">
        <v>52</v>
      </c>
      <c r="C16" s="86" t="s">
        <v>19</v>
      </c>
      <c r="D16" s="151" t="s">
        <v>24</v>
      </c>
      <c r="E16" s="122">
        <v>220000</v>
      </c>
      <c r="F16" s="122">
        <v>280000</v>
      </c>
      <c r="G16" s="122">
        <v>300000</v>
      </c>
      <c r="H16" s="123">
        <v>350000</v>
      </c>
      <c r="L16" s="30"/>
      <c r="M16" s="45" t="s">
        <v>52</v>
      </c>
      <c r="N16" s="86" t="s">
        <v>19</v>
      </c>
      <c r="O16" s="151" t="s">
        <v>24</v>
      </c>
      <c r="P16" s="156">
        <f>+E16*'71'!E$27</f>
        <v>275220</v>
      </c>
      <c r="Q16" s="156">
        <f>+F16*'71'!F$27</f>
        <v>318920</v>
      </c>
      <c r="R16" s="156">
        <f>+G16*'71'!G$27</f>
        <v>325800</v>
      </c>
      <c r="S16" s="157">
        <f>+H16*'71'!H$27</f>
        <v>350000</v>
      </c>
    </row>
    <row r="17" spans="1:19" ht="15" customHeight="1" x14ac:dyDescent="0.25">
      <c r="C17" s="115"/>
      <c r="D17" s="151" t="s">
        <v>6</v>
      </c>
      <c r="E17" s="122">
        <v>1927.7499999999966</v>
      </c>
      <c r="F17" s="122">
        <v>3124.9999999999977</v>
      </c>
      <c r="G17" s="122">
        <v>0</v>
      </c>
      <c r="H17" s="123">
        <v>2500.0000000000114</v>
      </c>
      <c r="L17" s="30"/>
      <c r="N17" s="115"/>
      <c r="O17" s="151" t="s">
        <v>6</v>
      </c>
      <c r="P17" s="156">
        <f>+E17*'71'!E$27</f>
        <v>2411.6152499999957</v>
      </c>
      <c r="Q17" s="156">
        <f>+F17*'71'!F$27</f>
        <v>3559.3749999999973</v>
      </c>
      <c r="R17" s="156">
        <f>+G17*'71'!G$27</f>
        <v>0</v>
      </c>
      <c r="S17" s="157">
        <f>+H17*'71'!H$27</f>
        <v>2500.0000000000114</v>
      </c>
    </row>
    <row r="18" spans="1:19" ht="15" customHeight="1" x14ac:dyDescent="0.25">
      <c r="C18" s="86" t="s">
        <v>21</v>
      </c>
      <c r="D18" s="151" t="s">
        <v>24</v>
      </c>
      <c r="E18" s="122">
        <v>210000</v>
      </c>
      <c r="F18" s="122">
        <v>241667</v>
      </c>
      <c r="G18" s="122">
        <v>270000</v>
      </c>
      <c r="H18" s="123">
        <v>320000</v>
      </c>
      <c r="L18" s="30"/>
      <c r="N18" s="86" t="s">
        <v>21</v>
      </c>
      <c r="O18" s="151" t="s">
        <v>24</v>
      </c>
      <c r="P18" s="156">
        <f>+E18*'71'!E$27</f>
        <v>262710</v>
      </c>
      <c r="Q18" s="156">
        <f>+F18*'71'!F$27</f>
        <v>275258.71299999999</v>
      </c>
      <c r="R18" s="156">
        <f>+G18*'71'!G$27</f>
        <v>293220</v>
      </c>
      <c r="S18" s="157">
        <f>+H18*'71'!H$27</f>
        <v>320000</v>
      </c>
    </row>
    <row r="19" spans="1:19" ht="15" customHeight="1" x14ac:dyDescent="0.25">
      <c r="C19" s="115"/>
      <c r="D19" s="151" t="s">
        <v>6</v>
      </c>
      <c r="E19" s="122">
        <v>1875.0000000000039</v>
      </c>
      <c r="F19" s="122">
        <v>791.74999999999966</v>
      </c>
      <c r="G19" s="122">
        <v>1041.7500000000007</v>
      </c>
      <c r="H19" s="123">
        <v>1874.9999999999982</v>
      </c>
      <c r="L19" s="30"/>
      <c r="N19" s="115"/>
      <c r="O19" s="151" t="s">
        <v>6</v>
      </c>
      <c r="P19" s="156">
        <f>+E19*'71'!E$27</f>
        <v>2345.6250000000045</v>
      </c>
      <c r="Q19" s="156">
        <f>+F19*'71'!F$27</f>
        <v>901.80324999999959</v>
      </c>
      <c r="R19" s="156">
        <f>+G19*'71'!G$27</f>
        <v>1131.3405000000009</v>
      </c>
      <c r="S19" s="157">
        <f>+H19*'71'!H$27</f>
        <v>1874.9999999999982</v>
      </c>
    </row>
    <row r="20" spans="1:19" ht="15" customHeight="1" x14ac:dyDescent="0.25">
      <c r="C20" s="86" t="s">
        <v>20</v>
      </c>
      <c r="D20" s="151" t="s">
        <v>24</v>
      </c>
      <c r="E20" s="122">
        <v>212500</v>
      </c>
      <c r="F20" s="122">
        <v>255000</v>
      </c>
      <c r="G20" s="122">
        <v>291667</v>
      </c>
      <c r="H20" s="123">
        <v>342723</v>
      </c>
      <c r="L20" s="30"/>
      <c r="N20" s="86" t="s">
        <v>20</v>
      </c>
      <c r="O20" s="151" t="s">
        <v>24</v>
      </c>
      <c r="P20" s="156">
        <f>+E20*'71'!E$27</f>
        <v>265837.5</v>
      </c>
      <c r="Q20" s="156">
        <f>+F20*'71'!F$27</f>
        <v>290445</v>
      </c>
      <c r="R20" s="156">
        <f>+G20*'71'!G$27</f>
        <v>316750.36200000002</v>
      </c>
      <c r="S20" s="157">
        <f>+H20*'71'!H$27</f>
        <v>342723</v>
      </c>
    </row>
    <row r="21" spans="1:19" x14ac:dyDescent="0.25">
      <c r="B21" s="45"/>
      <c r="C21" s="37"/>
      <c r="D21" s="151" t="s">
        <v>24</v>
      </c>
      <c r="E21" s="122">
        <v>1250.000000000002</v>
      </c>
      <c r="F21" s="122">
        <v>2166.7499999999955</v>
      </c>
      <c r="G21" s="122">
        <v>4375.0000000000173</v>
      </c>
      <c r="H21" s="123">
        <v>5000.0000000000027</v>
      </c>
      <c r="L21" s="30"/>
      <c r="M21" s="45"/>
      <c r="N21" s="37"/>
      <c r="O21" s="151" t="s">
        <v>24</v>
      </c>
      <c r="P21" s="156">
        <f>+E21*'71'!E$27</f>
        <v>1563.7500000000025</v>
      </c>
      <c r="Q21" s="156">
        <f>+F21*'71'!F$27</f>
        <v>2467.9282499999949</v>
      </c>
      <c r="R21" s="156">
        <f>+G21*'71'!G$27</f>
        <v>4751.2500000000191</v>
      </c>
      <c r="S21" s="157">
        <f>+H21*'71'!H$27</f>
        <v>5000.0000000000027</v>
      </c>
    </row>
    <row r="22" spans="1:19" x14ac:dyDescent="0.25">
      <c r="B22" s="45"/>
      <c r="C22" s="37"/>
      <c r="D22" s="151"/>
      <c r="E22" s="122"/>
      <c r="F22" s="122"/>
      <c r="G22" s="122"/>
      <c r="H22" s="123"/>
      <c r="L22" s="30"/>
      <c r="M22" s="45"/>
      <c r="N22" s="37"/>
      <c r="O22" s="151"/>
      <c r="P22" s="156">
        <f>+E22*'71'!E$27</f>
        <v>0</v>
      </c>
      <c r="Q22" s="156">
        <f>+F22*'71'!F$27</f>
        <v>0</v>
      </c>
      <c r="R22" s="156">
        <f>+G22*'71'!G$27</f>
        <v>0</v>
      </c>
      <c r="S22" s="157">
        <f>+H22*'71'!H$27</f>
        <v>0</v>
      </c>
    </row>
    <row r="23" spans="1:19" x14ac:dyDescent="0.25">
      <c r="B23" s="45" t="s">
        <v>20</v>
      </c>
      <c r="C23" s="88" t="s">
        <v>19</v>
      </c>
      <c r="D23" s="151" t="s">
        <v>6</v>
      </c>
      <c r="E23" s="122">
        <f>+'84'!D9</f>
        <v>302500</v>
      </c>
      <c r="F23" s="122">
        <f>+'84'!E9</f>
        <v>360834</v>
      </c>
      <c r="G23" s="122">
        <f>+'84'!F9</f>
        <v>400000</v>
      </c>
      <c r="H23" s="123">
        <f>+'84'!G9</f>
        <v>450000</v>
      </c>
      <c r="L23" s="30"/>
      <c r="M23" s="45" t="s">
        <v>20</v>
      </c>
      <c r="N23" s="88" t="s">
        <v>19</v>
      </c>
      <c r="O23" s="151" t="s">
        <v>6</v>
      </c>
      <c r="P23" s="156">
        <f>+E23*'71'!E$27</f>
        <v>378427.49999999994</v>
      </c>
      <c r="Q23" s="156">
        <f>+F23*'71'!F$27</f>
        <v>410989.92599999998</v>
      </c>
      <c r="R23" s="156">
        <f>+G23*'71'!G$27</f>
        <v>434400.00000000006</v>
      </c>
      <c r="S23" s="157">
        <f>+H23*'71'!H$27</f>
        <v>450000</v>
      </c>
    </row>
    <row r="24" spans="1:19" x14ac:dyDescent="0.25">
      <c r="B24" s="45"/>
      <c r="C24" s="116"/>
      <c r="D24" s="151" t="s">
        <v>24</v>
      </c>
      <c r="E24" s="122">
        <f>+'84'!D10</f>
        <v>2499.9999999999991</v>
      </c>
      <c r="F24" s="122">
        <f>+'84'!E10</f>
        <v>4583.2499999999909</v>
      </c>
      <c r="G24" s="122">
        <f>+'84'!F10</f>
        <v>0</v>
      </c>
      <c r="H24" s="123">
        <f>+'84'!G10</f>
        <v>624.99999999999852</v>
      </c>
      <c r="L24" s="30"/>
      <c r="M24" s="45"/>
      <c r="N24" s="116"/>
      <c r="O24" s="151" t="s">
        <v>24</v>
      </c>
      <c r="P24" s="156">
        <f>+E24*'71'!E$27</f>
        <v>3127.4999999999986</v>
      </c>
      <c r="Q24" s="156">
        <f>+F24*'71'!F$27</f>
        <v>5220.3217499999901</v>
      </c>
      <c r="R24" s="156">
        <f>+G24*'71'!G$27</f>
        <v>0</v>
      </c>
      <c r="S24" s="157">
        <f>+H24*'71'!H$27</f>
        <v>624.99999999999852</v>
      </c>
    </row>
    <row r="25" spans="1:19" x14ac:dyDescent="0.25">
      <c r="B25" s="45"/>
      <c r="C25" s="88" t="s">
        <v>21</v>
      </c>
      <c r="D25" s="151" t="s">
        <v>6</v>
      </c>
      <c r="E25" s="122">
        <f>+'84'!D11</f>
        <v>250000</v>
      </c>
      <c r="F25" s="122">
        <f>+'84'!E11</f>
        <v>300000</v>
      </c>
      <c r="G25" s="122">
        <f>+'84'!F11</f>
        <v>314167</v>
      </c>
      <c r="H25" s="123">
        <f>+'84'!G11</f>
        <v>400000</v>
      </c>
      <c r="L25" s="30"/>
      <c r="M25" s="45"/>
      <c r="N25" s="88" t="s">
        <v>21</v>
      </c>
      <c r="O25" s="151" t="s">
        <v>6</v>
      </c>
      <c r="P25" s="156">
        <f>+E25*'71'!E$27</f>
        <v>312750</v>
      </c>
      <c r="Q25" s="156">
        <f>+F25*'71'!F$27</f>
        <v>341700</v>
      </c>
      <c r="R25" s="156">
        <f>+G25*'71'!G$27</f>
        <v>341185.36200000002</v>
      </c>
      <c r="S25" s="157">
        <f>+H25*'71'!H$27</f>
        <v>400000</v>
      </c>
    </row>
    <row r="26" spans="1:19" x14ac:dyDescent="0.25">
      <c r="B26" s="45"/>
      <c r="C26" s="116"/>
      <c r="D26" s="151" t="s">
        <v>24</v>
      </c>
      <c r="E26" s="122">
        <f>+'84'!D12</f>
        <v>1416.7499999999927</v>
      </c>
      <c r="F26" s="122">
        <f>+'84'!E12</f>
        <v>2583.2499999999959</v>
      </c>
      <c r="G26" s="122">
        <f>+'84'!F12</f>
        <v>4166.7499999999918</v>
      </c>
      <c r="H26" s="123">
        <f>+'84'!G12</f>
        <v>3833.5000000000227</v>
      </c>
      <c r="L26" s="30"/>
      <c r="M26" s="45"/>
      <c r="N26" s="116"/>
      <c r="O26" s="151" t="s">
        <v>24</v>
      </c>
      <c r="P26" s="156">
        <f>+E26*'71'!E$27</f>
        <v>1772.3542499999908</v>
      </c>
      <c r="Q26" s="156">
        <f>+F26*'71'!F$27</f>
        <v>2942.3217499999955</v>
      </c>
      <c r="R26" s="156">
        <f>+G26*'71'!G$27</f>
        <v>4525.0904999999912</v>
      </c>
      <c r="S26" s="157">
        <f>+H26*'71'!H$27</f>
        <v>3833.5000000000227</v>
      </c>
    </row>
    <row r="27" spans="1:19" x14ac:dyDescent="0.25">
      <c r="B27" s="45"/>
      <c r="C27" s="88" t="s">
        <v>20</v>
      </c>
      <c r="D27" s="151" t="s">
        <v>6</v>
      </c>
      <c r="E27" s="122">
        <f>+'84'!D13</f>
        <v>290000</v>
      </c>
      <c r="F27" s="122">
        <f>+'84'!E13</f>
        <v>325000</v>
      </c>
      <c r="G27" s="122">
        <f>+'84'!F13</f>
        <v>360000</v>
      </c>
      <c r="H27" s="123">
        <f>+'84'!G13</f>
        <v>412500</v>
      </c>
      <c r="L27" s="30"/>
      <c r="M27" s="45"/>
      <c r="N27" s="88" t="s">
        <v>20</v>
      </c>
      <c r="O27" s="151" t="s">
        <v>6</v>
      </c>
      <c r="P27" s="156">
        <f>+E27*'71'!E$27</f>
        <v>362789.99999999994</v>
      </c>
      <c r="Q27" s="156">
        <f>+F27*'71'!F$27</f>
        <v>370175</v>
      </c>
      <c r="R27" s="156">
        <f>+G27*'71'!G$27</f>
        <v>390960</v>
      </c>
      <c r="S27" s="157">
        <f>+H27*'71'!H$27</f>
        <v>412500</v>
      </c>
    </row>
    <row r="28" spans="1:19" x14ac:dyDescent="0.25">
      <c r="A28" s="109"/>
      <c r="B28" s="116"/>
      <c r="C28" s="117"/>
      <c r="D28" s="151" t="s">
        <v>24</v>
      </c>
      <c r="E28" s="122">
        <f>+'84'!D14</f>
        <v>4375.0000000000027</v>
      </c>
      <c r="F28" s="122">
        <f>+'84'!E14</f>
        <v>3124.9999999999618</v>
      </c>
      <c r="G28" s="122">
        <f>+'84'!F14</f>
        <v>4270.7500000000109</v>
      </c>
      <c r="H28" s="123">
        <f>+'84'!G14</f>
        <v>4038.5000000000446</v>
      </c>
      <c r="L28" s="109"/>
      <c r="M28" s="116"/>
      <c r="N28" s="117"/>
      <c r="O28" s="151" t="s">
        <v>24</v>
      </c>
      <c r="P28" s="156">
        <f>+E28*'71'!E$27</f>
        <v>5473.1250000000027</v>
      </c>
      <c r="Q28" s="156">
        <f>+F28*'71'!F$27</f>
        <v>3559.3749999999563</v>
      </c>
      <c r="R28" s="156">
        <f>+G28*'71'!G$27</f>
        <v>4638.0345000000125</v>
      </c>
      <c r="S28" s="157">
        <f>+H28*'71'!H$27</f>
        <v>4038.5000000000446</v>
      </c>
    </row>
    <row r="29" spans="1:19" x14ac:dyDescent="0.25">
      <c r="A29" s="118"/>
      <c r="B29" s="154"/>
      <c r="C29" s="119"/>
      <c r="D29" s="119"/>
      <c r="E29" s="120"/>
      <c r="F29" s="120"/>
      <c r="G29" s="120"/>
      <c r="H29" s="121"/>
      <c r="L29" s="118"/>
      <c r="M29" s="154"/>
      <c r="N29" s="119"/>
      <c r="O29" s="119"/>
      <c r="P29" s="120"/>
      <c r="Q29" s="120"/>
      <c r="R29" s="120"/>
      <c r="S29" s="121"/>
    </row>
    <row r="30" spans="1:19" x14ac:dyDescent="0.25">
      <c r="A30" s="6" t="s">
        <v>8</v>
      </c>
      <c r="B30" s="6"/>
      <c r="C30" s="6"/>
      <c r="D30" s="6"/>
      <c r="E30" s="6"/>
      <c r="F30" s="6"/>
      <c r="L30" s="6" t="s">
        <v>8</v>
      </c>
      <c r="M30" s="6"/>
      <c r="N30" s="6"/>
      <c r="O30" s="6"/>
      <c r="P30" s="6"/>
      <c r="Q30" s="6"/>
    </row>
    <row r="31" spans="1:19" ht="54.75" customHeight="1" x14ac:dyDescent="0.25">
      <c r="A31" s="172" t="s">
        <v>15</v>
      </c>
      <c r="B31" s="172"/>
      <c r="C31" s="172"/>
      <c r="D31" s="172"/>
      <c r="E31" s="172"/>
      <c r="F31" s="172"/>
      <c r="G31" s="172"/>
      <c r="H31" s="172"/>
      <c r="L31" s="172" t="s">
        <v>15</v>
      </c>
      <c r="M31" s="172"/>
      <c r="N31" s="172"/>
      <c r="O31" s="172"/>
      <c r="P31" s="172"/>
      <c r="Q31" s="172"/>
      <c r="R31" s="172"/>
      <c r="S31" s="172"/>
    </row>
    <row r="32" spans="1:19" ht="84" customHeight="1" x14ac:dyDescent="0.25">
      <c r="A32" s="172" t="s">
        <v>16</v>
      </c>
      <c r="B32" s="172"/>
      <c r="C32" s="172"/>
      <c r="D32" s="172"/>
      <c r="E32" s="172"/>
      <c r="F32" s="172"/>
      <c r="G32" s="172"/>
      <c r="H32" s="172"/>
      <c r="L32" s="172" t="s">
        <v>16</v>
      </c>
      <c r="M32" s="172"/>
      <c r="N32" s="172"/>
      <c r="O32" s="172"/>
      <c r="P32" s="172"/>
      <c r="Q32" s="172"/>
      <c r="R32" s="172"/>
      <c r="S32" s="172"/>
    </row>
    <row r="33" spans="1:19" ht="15" customHeight="1" x14ac:dyDescent="0.25">
      <c r="A33" s="172" t="s">
        <v>257</v>
      </c>
      <c r="B33" s="172"/>
      <c r="C33" s="172"/>
      <c r="D33" s="172"/>
      <c r="E33" s="172"/>
      <c r="F33" s="172"/>
      <c r="G33" s="172"/>
      <c r="H33" s="172"/>
      <c r="L33" s="172" t="s">
        <v>257</v>
      </c>
      <c r="M33" s="172"/>
      <c r="N33" s="172"/>
      <c r="O33" s="172"/>
      <c r="P33" s="172"/>
      <c r="Q33" s="172"/>
      <c r="R33" s="172"/>
      <c r="S33" s="172"/>
    </row>
    <row r="34" spans="1:19" ht="70.5" customHeight="1" x14ac:dyDescent="0.25">
      <c r="A34" s="172" t="s">
        <v>377</v>
      </c>
      <c r="B34" s="172"/>
      <c r="C34" s="172"/>
      <c r="D34" s="172"/>
      <c r="E34" s="172"/>
      <c r="F34" s="172"/>
      <c r="G34" s="172"/>
      <c r="H34" s="172"/>
      <c r="L34" s="172" t="s">
        <v>377</v>
      </c>
      <c r="M34" s="172"/>
      <c r="N34" s="172"/>
      <c r="O34" s="172"/>
      <c r="P34" s="172"/>
      <c r="Q34" s="172"/>
      <c r="R34" s="172"/>
      <c r="S34" s="172"/>
    </row>
    <row r="35" spans="1:19" x14ac:dyDescent="0.25">
      <c r="A35" s="172" t="s">
        <v>11</v>
      </c>
      <c r="B35" s="172"/>
      <c r="C35" s="172"/>
      <c r="D35" s="172"/>
      <c r="E35" s="172"/>
      <c r="F35" s="172"/>
      <c r="G35" s="172"/>
      <c r="H35" s="172"/>
      <c r="L35" s="172" t="s">
        <v>11</v>
      </c>
      <c r="M35" s="172"/>
      <c r="N35" s="172"/>
      <c r="O35" s="172"/>
      <c r="P35" s="172"/>
      <c r="Q35" s="172"/>
      <c r="R35" s="172"/>
      <c r="S35" s="172"/>
    </row>
  </sheetData>
  <mergeCells count="14">
    <mergeCell ref="A35:H35"/>
    <mergeCell ref="L35:S35"/>
    <mergeCell ref="A34:H34"/>
    <mergeCell ref="L3:S3"/>
    <mergeCell ref="L4:S4"/>
    <mergeCell ref="L31:S31"/>
    <mergeCell ref="L32:S32"/>
    <mergeCell ref="L33:S33"/>
    <mergeCell ref="L34:S34"/>
    <mergeCell ref="A3:H3"/>
    <mergeCell ref="A4:H4"/>
    <mergeCell ref="A31:H31"/>
    <mergeCell ref="A32:H32"/>
    <mergeCell ref="A33:H33"/>
  </mergeCells>
  <hyperlinks>
    <hyperlink ref="A1" location="Indice!A1" display="Indice" xr:uid="{CEAE3444-8AF2-46FC-A041-1D3527B04C2D}"/>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2B73-E68A-4B90-8CBA-B5B8721A13D0}">
  <dimension ref="A1:W35"/>
  <sheetViews>
    <sheetView workbookViewId="0"/>
  </sheetViews>
  <sheetFormatPr baseColWidth="10" defaultRowHeight="15" x14ac:dyDescent="0.25"/>
  <cols>
    <col min="1" max="1" width="17" customWidth="1"/>
    <col min="3" max="3" width="15.85546875" customWidth="1"/>
    <col min="14" max="14" width="21.140625" customWidth="1"/>
    <col min="16" max="16" width="14.85546875" customWidth="1"/>
  </cols>
  <sheetData>
    <row r="1" spans="1:23" x14ac:dyDescent="0.25">
      <c r="A1" s="166" t="s">
        <v>278</v>
      </c>
    </row>
    <row r="3" spans="1:23" x14ac:dyDescent="0.25">
      <c r="A3" s="18" t="s">
        <v>69</v>
      </c>
      <c r="N3" s="18" t="s">
        <v>269</v>
      </c>
    </row>
    <row r="4" spans="1:23" x14ac:dyDescent="0.25">
      <c r="A4" s="17" t="s">
        <v>14</v>
      </c>
      <c r="N4" s="7" t="s">
        <v>17</v>
      </c>
    </row>
    <row r="6" spans="1:23" x14ac:dyDescent="0.25">
      <c r="A6" s="1"/>
      <c r="B6" s="2"/>
      <c r="C6" s="2"/>
      <c r="D6" s="53">
        <v>2006</v>
      </c>
      <c r="E6" s="53">
        <v>2009</v>
      </c>
      <c r="F6" s="53">
        <v>2011</v>
      </c>
      <c r="G6" s="53">
        <v>2013</v>
      </c>
      <c r="H6" s="53">
        <v>2015</v>
      </c>
      <c r="I6" s="53">
        <v>2017</v>
      </c>
      <c r="J6" s="54">
        <v>2020</v>
      </c>
      <c r="N6" s="1"/>
      <c r="O6" s="2"/>
      <c r="P6" s="2"/>
      <c r="Q6" s="53">
        <v>2006</v>
      </c>
      <c r="R6" s="53">
        <v>2009</v>
      </c>
      <c r="S6" s="53">
        <v>2011</v>
      </c>
      <c r="T6" s="53">
        <v>2013</v>
      </c>
      <c r="U6" s="53">
        <v>2015</v>
      </c>
      <c r="V6" s="53">
        <v>2017</v>
      </c>
      <c r="W6" s="54">
        <v>2020</v>
      </c>
    </row>
    <row r="7" spans="1:23" x14ac:dyDescent="0.25">
      <c r="A7" s="8"/>
      <c r="B7" s="6"/>
      <c r="C7" s="6"/>
      <c r="D7" s="6"/>
      <c r="E7" s="6"/>
      <c r="F7" s="6"/>
      <c r="G7" s="6"/>
      <c r="H7" s="7"/>
      <c r="I7" s="7"/>
      <c r="J7" s="34"/>
      <c r="N7" s="8"/>
      <c r="O7" s="6"/>
      <c r="P7" s="6"/>
      <c r="Q7" s="6"/>
      <c r="R7" s="6"/>
      <c r="S7" s="6"/>
      <c r="T7" s="6"/>
      <c r="U7" s="7"/>
      <c r="V7" s="7"/>
      <c r="W7" s="34"/>
    </row>
    <row r="8" spans="1:23" ht="16.5" customHeight="1" x14ac:dyDescent="0.25">
      <c r="A8" s="35" t="s">
        <v>12</v>
      </c>
      <c r="B8" s="86" t="s">
        <v>59</v>
      </c>
      <c r="C8" s="42" t="s">
        <v>23</v>
      </c>
      <c r="D8" s="27">
        <v>39.609211385353696</v>
      </c>
      <c r="E8" s="27">
        <v>34.933424308405499</v>
      </c>
      <c r="F8" s="27">
        <v>36.047645015086012</v>
      </c>
      <c r="G8" s="27">
        <v>34.87393530264589</v>
      </c>
      <c r="H8" s="27">
        <v>33.844355167759957</v>
      </c>
      <c r="I8" s="27">
        <v>33.417353376323547</v>
      </c>
      <c r="J8" s="39">
        <v>31.409836405789537</v>
      </c>
      <c r="N8" s="175" t="s">
        <v>18</v>
      </c>
      <c r="O8" s="86" t="s">
        <v>59</v>
      </c>
      <c r="P8" s="42" t="s">
        <v>23</v>
      </c>
      <c r="Q8" s="90">
        <v>467155</v>
      </c>
      <c r="R8" s="90">
        <v>417780</v>
      </c>
      <c r="S8" s="90">
        <v>441575</v>
      </c>
      <c r="T8" s="90">
        <v>431053</v>
      </c>
      <c r="U8" s="90">
        <v>431326</v>
      </c>
      <c r="V8" s="90">
        <v>435250</v>
      </c>
      <c r="W8" s="91">
        <v>423779</v>
      </c>
    </row>
    <row r="9" spans="1:23" x14ac:dyDescent="0.25">
      <c r="A9" s="35"/>
      <c r="B9" s="86"/>
      <c r="C9" s="43" t="s">
        <v>24</v>
      </c>
      <c r="D9" s="27">
        <v>0.53173690102568294</v>
      </c>
      <c r="E9" s="27">
        <v>0.60089009788904091</v>
      </c>
      <c r="F9" s="27">
        <v>1.4508137722038401</v>
      </c>
      <c r="G9" s="27">
        <v>0.63828322503259594</v>
      </c>
      <c r="H9" s="27">
        <v>0.46117582127425089</v>
      </c>
      <c r="I9" s="27">
        <v>0.52137889985989694</v>
      </c>
      <c r="J9" s="39">
        <v>0.5674787479847806</v>
      </c>
      <c r="N9" s="175"/>
      <c r="O9" s="86"/>
      <c r="P9" s="43" t="s">
        <v>24</v>
      </c>
      <c r="Q9" s="90">
        <v>12222.409663383785</v>
      </c>
      <c r="R9" s="90">
        <v>13158.024403192956</v>
      </c>
      <c r="S9" s="90">
        <v>31915.956167663197</v>
      </c>
      <c r="T9" s="90">
        <v>15053.728380877365</v>
      </c>
      <c r="U9" s="90">
        <v>11261.26173715955</v>
      </c>
      <c r="V9" s="90">
        <v>12068.976413787661</v>
      </c>
      <c r="W9" s="91">
        <v>11652.003347697851</v>
      </c>
    </row>
    <row r="10" spans="1:23" x14ac:dyDescent="0.25">
      <c r="A10" s="35"/>
      <c r="B10" s="86" t="s">
        <v>60</v>
      </c>
      <c r="C10" s="42" t="s">
        <v>23</v>
      </c>
      <c r="D10" s="27">
        <v>45.838013528608663</v>
      </c>
      <c r="E10" s="27">
        <v>44.232071837262069</v>
      </c>
      <c r="F10" s="27">
        <v>43.445862752195417</v>
      </c>
      <c r="G10" s="27">
        <v>43.958466750424087</v>
      </c>
      <c r="H10" s="27">
        <v>44.35792044047281</v>
      </c>
      <c r="I10" s="27">
        <v>43.87259493252941</v>
      </c>
      <c r="J10" s="39">
        <v>39.594196129823779</v>
      </c>
      <c r="N10" s="35"/>
      <c r="O10" s="86" t="s">
        <v>60</v>
      </c>
      <c r="P10" s="42" t="s">
        <v>23</v>
      </c>
      <c r="Q10" s="90">
        <v>590907</v>
      </c>
      <c r="R10" s="90">
        <v>635380</v>
      </c>
      <c r="S10" s="90">
        <v>597736</v>
      </c>
      <c r="T10" s="90">
        <v>629447</v>
      </c>
      <c r="U10" s="90">
        <v>660143</v>
      </c>
      <c r="V10" s="90">
        <v>651093</v>
      </c>
      <c r="W10" s="91">
        <v>681603</v>
      </c>
    </row>
    <row r="11" spans="1:23" x14ac:dyDescent="0.25">
      <c r="A11" s="35"/>
      <c r="B11" s="86"/>
      <c r="C11" s="43" t="s">
        <v>24</v>
      </c>
      <c r="D11" s="27">
        <v>0.49599486107624913</v>
      </c>
      <c r="E11" s="27">
        <v>0.46626373685364686</v>
      </c>
      <c r="F11" s="27">
        <v>0.69756038719001845</v>
      </c>
      <c r="G11" s="27">
        <v>0.46936391404733513</v>
      </c>
      <c r="H11" s="27">
        <v>0.37513194475813183</v>
      </c>
      <c r="I11" s="27">
        <v>0.4448320403983746</v>
      </c>
      <c r="J11" s="39">
        <v>0.45748276848514535</v>
      </c>
      <c r="N11" s="35"/>
      <c r="O11" s="86"/>
      <c r="P11" s="43" t="s">
        <v>24</v>
      </c>
      <c r="Q11" s="90">
        <v>15718.314578042986</v>
      </c>
      <c r="R11" s="90">
        <v>16318.232570002816</v>
      </c>
      <c r="S11" s="90">
        <v>23306.889819931173</v>
      </c>
      <c r="T11" s="90">
        <v>15815.186955083122</v>
      </c>
      <c r="U11" s="90">
        <v>13736.398644267609</v>
      </c>
      <c r="V11" s="90">
        <v>14202.050311379835</v>
      </c>
      <c r="W11" s="91">
        <v>15719.964185698211</v>
      </c>
    </row>
    <row r="12" spans="1:23" x14ac:dyDescent="0.25">
      <c r="A12" s="35"/>
      <c r="B12" s="86" t="s">
        <v>61</v>
      </c>
      <c r="C12" s="42" t="s">
        <v>23</v>
      </c>
      <c r="D12" s="27">
        <v>49.253438278421591</v>
      </c>
      <c r="E12" s="27">
        <v>48.10660397762576</v>
      </c>
      <c r="F12" s="27">
        <v>48.062582380250994</v>
      </c>
      <c r="G12" s="27">
        <v>48.345299013401331</v>
      </c>
      <c r="H12" s="27">
        <v>49.144657953164653</v>
      </c>
      <c r="I12" s="27">
        <v>48.578103899590985</v>
      </c>
      <c r="J12" s="39">
        <v>45.830236671553557</v>
      </c>
      <c r="N12" s="35"/>
      <c r="O12" s="86" t="s">
        <v>61</v>
      </c>
      <c r="P12" s="42" t="s">
        <v>23</v>
      </c>
      <c r="Q12" s="90">
        <v>647169</v>
      </c>
      <c r="R12" s="90">
        <v>629460</v>
      </c>
      <c r="S12" s="90">
        <v>695368</v>
      </c>
      <c r="T12" s="90">
        <v>689213</v>
      </c>
      <c r="U12" s="90">
        <v>737306</v>
      </c>
      <c r="V12" s="90">
        <v>799667</v>
      </c>
      <c r="W12" s="91">
        <v>811527</v>
      </c>
    </row>
    <row r="13" spans="1:23" x14ac:dyDescent="0.25">
      <c r="A13" s="35"/>
      <c r="B13" s="86"/>
      <c r="C13" s="43" t="s">
        <v>24</v>
      </c>
      <c r="D13" s="27">
        <v>0.44832566800023343</v>
      </c>
      <c r="E13" s="27">
        <v>0.51136872941188338</v>
      </c>
      <c r="F13" s="27">
        <v>0.61375545765719086</v>
      </c>
      <c r="G13" s="27">
        <v>0.69882952472327975</v>
      </c>
      <c r="H13" s="27">
        <v>0.50847075643636863</v>
      </c>
      <c r="I13" s="27">
        <v>0.46727831700835987</v>
      </c>
      <c r="J13" s="39">
        <v>0.50385413017629144</v>
      </c>
      <c r="N13" s="35"/>
      <c r="O13" s="86"/>
      <c r="P13" s="43" t="s">
        <v>24</v>
      </c>
      <c r="Q13" s="90">
        <v>16642.512762679391</v>
      </c>
      <c r="R13" s="90">
        <v>15697.688023516694</v>
      </c>
      <c r="S13" s="90">
        <v>24586.053099524401</v>
      </c>
      <c r="T13" s="90">
        <v>22126.82607029895</v>
      </c>
      <c r="U13" s="90">
        <v>15502.804976003283</v>
      </c>
      <c r="V13" s="90">
        <v>17476.62529175594</v>
      </c>
      <c r="W13" s="91">
        <v>18262.220360956937</v>
      </c>
    </row>
    <row r="14" spans="1:23" x14ac:dyDescent="0.25">
      <c r="A14" s="35"/>
      <c r="B14" s="86" t="s">
        <v>62</v>
      </c>
      <c r="C14" s="42" t="s">
        <v>23</v>
      </c>
      <c r="D14" s="27">
        <v>54.444766471092535</v>
      </c>
      <c r="E14" s="27">
        <v>53.694625965344521</v>
      </c>
      <c r="F14" s="27">
        <v>53.235166255770181</v>
      </c>
      <c r="G14" s="27">
        <v>52.665501549047036</v>
      </c>
      <c r="H14" s="27">
        <v>54.375576061705303</v>
      </c>
      <c r="I14" s="27">
        <v>56.241239281340661</v>
      </c>
      <c r="J14" s="39">
        <v>48.560946758205461</v>
      </c>
      <c r="N14" s="35"/>
      <c r="O14" s="86" t="s">
        <v>62</v>
      </c>
      <c r="P14" s="42" t="s">
        <v>23</v>
      </c>
      <c r="Q14" s="90">
        <v>715726</v>
      </c>
      <c r="R14" s="90">
        <v>734005</v>
      </c>
      <c r="S14" s="90">
        <v>744530</v>
      </c>
      <c r="T14" s="90">
        <v>803388</v>
      </c>
      <c r="U14" s="90">
        <v>807051</v>
      </c>
      <c r="V14" s="90">
        <v>857432</v>
      </c>
      <c r="W14" s="91">
        <v>818166</v>
      </c>
    </row>
    <row r="15" spans="1:23" x14ac:dyDescent="0.25">
      <c r="A15" s="35"/>
      <c r="B15" s="86"/>
      <c r="C15" s="43" t="s">
        <v>24</v>
      </c>
      <c r="D15" s="27">
        <v>0.46739244255285711</v>
      </c>
      <c r="E15" s="27">
        <v>0.50700895943616942</v>
      </c>
      <c r="F15" s="27">
        <v>0.62775543797956235</v>
      </c>
      <c r="G15" s="27">
        <v>0.64223915126930431</v>
      </c>
      <c r="H15" s="27">
        <v>0.40933169133222302</v>
      </c>
      <c r="I15" s="27">
        <v>0.44510015833303568</v>
      </c>
      <c r="J15" s="39">
        <v>0.50051166329437158</v>
      </c>
      <c r="N15" s="35"/>
      <c r="O15" s="86"/>
      <c r="P15" s="43" t="s">
        <v>24</v>
      </c>
      <c r="Q15" s="90">
        <v>16179.689153035555</v>
      </c>
      <c r="R15" s="90">
        <v>19224.772313373764</v>
      </c>
      <c r="S15" s="90">
        <v>32973.492698878523</v>
      </c>
      <c r="T15" s="90">
        <v>33886.862102452375</v>
      </c>
      <c r="U15" s="90">
        <v>16556.515127935123</v>
      </c>
      <c r="V15" s="90">
        <v>19396.573129157703</v>
      </c>
      <c r="W15" s="91">
        <v>18630.553951633938</v>
      </c>
    </row>
    <row r="16" spans="1:23" x14ac:dyDescent="0.25">
      <c r="A16" s="35"/>
      <c r="B16" s="86" t="s">
        <v>63</v>
      </c>
      <c r="C16" s="42" t="s">
        <v>23</v>
      </c>
      <c r="D16" s="27">
        <v>55.994645405903633</v>
      </c>
      <c r="E16" s="27">
        <v>54.174833138125742</v>
      </c>
      <c r="F16" s="27">
        <v>55.905888340916697</v>
      </c>
      <c r="G16" s="27">
        <v>56.950867796619612</v>
      </c>
      <c r="H16" s="27">
        <v>58.213009469086906</v>
      </c>
      <c r="I16" s="27">
        <v>59.189521460849114</v>
      </c>
      <c r="J16" s="39">
        <v>53.483998445959976</v>
      </c>
      <c r="N16" s="35"/>
      <c r="O16" s="86" t="s">
        <v>63</v>
      </c>
      <c r="P16" s="42" t="s">
        <v>23</v>
      </c>
      <c r="Q16" s="90">
        <v>701058</v>
      </c>
      <c r="R16" s="90">
        <v>733589</v>
      </c>
      <c r="S16" s="90">
        <v>817206</v>
      </c>
      <c r="T16" s="90">
        <v>817909</v>
      </c>
      <c r="U16" s="90">
        <v>847582</v>
      </c>
      <c r="V16" s="90">
        <v>892124</v>
      </c>
      <c r="W16" s="91">
        <v>993937</v>
      </c>
    </row>
    <row r="17" spans="1:23" x14ac:dyDescent="0.25">
      <c r="A17" s="35"/>
      <c r="B17" s="86"/>
      <c r="C17" s="43" t="s">
        <v>24</v>
      </c>
      <c r="D17" s="27">
        <v>0.52447137770586194</v>
      </c>
      <c r="E17" s="27">
        <v>0.51461543998286541</v>
      </c>
      <c r="F17" s="27">
        <v>0.80597414160075964</v>
      </c>
      <c r="G17" s="27">
        <v>0.55180650412613064</v>
      </c>
      <c r="H17" s="27">
        <v>0.45586474933218607</v>
      </c>
      <c r="I17" s="27">
        <v>0.44164839915425103</v>
      </c>
      <c r="J17" s="39">
        <v>0.42944722587862683</v>
      </c>
      <c r="N17" s="35"/>
      <c r="O17" s="86"/>
      <c r="P17" s="43" t="s">
        <v>24</v>
      </c>
      <c r="Q17" s="90">
        <v>17622.346703707717</v>
      </c>
      <c r="R17" s="90">
        <v>18218.119646213625</v>
      </c>
      <c r="S17" s="90">
        <v>47128.116691848401</v>
      </c>
      <c r="T17" s="90">
        <v>22957.961473657371</v>
      </c>
      <c r="U17" s="90">
        <v>17564.067608984129</v>
      </c>
      <c r="V17" s="90">
        <v>18593.485788184789</v>
      </c>
      <c r="W17" s="91">
        <v>21356.4968759127</v>
      </c>
    </row>
    <row r="18" spans="1:23" x14ac:dyDescent="0.25">
      <c r="A18" s="35"/>
      <c r="B18" s="86" t="s">
        <v>64</v>
      </c>
      <c r="C18" s="42" t="s">
        <v>23</v>
      </c>
      <c r="D18" s="27">
        <v>60.20022167841789</v>
      </c>
      <c r="E18" s="27">
        <v>58.664368657321035</v>
      </c>
      <c r="F18" s="27">
        <v>58.054356065565884</v>
      </c>
      <c r="G18" s="27">
        <v>60.56378649102372</v>
      </c>
      <c r="H18" s="27">
        <v>62.519590784414667</v>
      </c>
      <c r="I18" s="27">
        <v>63.852996646433702</v>
      </c>
      <c r="J18" s="39">
        <v>58.402939132666219</v>
      </c>
      <c r="N18" s="35"/>
      <c r="O18" s="86" t="s">
        <v>64</v>
      </c>
      <c r="P18" s="42" t="s">
        <v>23</v>
      </c>
      <c r="Q18" s="90">
        <v>778850</v>
      </c>
      <c r="R18" s="90">
        <v>779125</v>
      </c>
      <c r="S18" s="90">
        <v>820232</v>
      </c>
      <c r="T18" s="90">
        <v>867271</v>
      </c>
      <c r="U18" s="90">
        <v>933847</v>
      </c>
      <c r="V18" s="90">
        <v>992001</v>
      </c>
      <c r="W18" s="91">
        <v>919462</v>
      </c>
    </row>
    <row r="19" spans="1:23" x14ac:dyDescent="0.25">
      <c r="A19" s="35"/>
      <c r="B19" s="86"/>
      <c r="C19" s="43" t="s">
        <v>24</v>
      </c>
      <c r="D19" s="27">
        <v>0.51848453332506128</v>
      </c>
      <c r="E19" s="27">
        <v>0.59288704201539055</v>
      </c>
      <c r="F19" s="27">
        <v>0.94874423653355588</v>
      </c>
      <c r="G19" s="27">
        <v>0.74124364317631874</v>
      </c>
      <c r="H19" s="27">
        <v>0.46269948972765018</v>
      </c>
      <c r="I19" s="27">
        <v>0.49200385960795712</v>
      </c>
      <c r="J19" s="39">
        <v>0.79988378866260956</v>
      </c>
      <c r="N19" s="35"/>
      <c r="O19" s="86"/>
      <c r="P19" s="43" t="s">
        <v>24</v>
      </c>
      <c r="Q19" s="90">
        <v>19622.252657144323</v>
      </c>
      <c r="R19" s="90">
        <v>20664.066038910521</v>
      </c>
      <c r="S19" s="90">
        <v>36475.445635737866</v>
      </c>
      <c r="T19" s="90">
        <v>35068.367343211088</v>
      </c>
      <c r="U19" s="90">
        <v>23901.0082275809</v>
      </c>
      <c r="V19" s="90">
        <v>25498.724887335051</v>
      </c>
      <c r="W19" s="91">
        <v>78475.250241858943</v>
      </c>
    </row>
    <row r="20" spans="1:23" x14ac:dyDescent="0.25">
      <c r="A20" s="35"/>
      <c r="B20" s="86" t="s">
        <v>65</v>
      </c>
      <c r="C20" s="42" t="s">
        <v>23</v>
      </c>
      <c r="D20" s="27">
        <v>63.461845941624603</v>
      </c>
      <c r="E20" s="27">
        <v>62.865863313968717</v>
      </c>
      <c r="F20" s="27">
        <v>63.560331566739968</v>
      </c>
      <c r="G20" s="27">
        <v>64.584419403088958</v>
      </c>
      <c r="H20" s="27">
        <v>66.130384837898575</v>
      </c>
      <c r="I20" s="27">
        <v>68.5438079098532</v>
      </c>
      <c r="J20" s="39">
        <v>62.292018689758542</v>
      </c>
      <c r="N20" s="35"/>
      <c r="O20" s="86" t="s">
        <v>65</v>
      </c>
      <c r="P20" s="42" t="s">
        <v>23</v>
      </c>
      <c r="Q20" s="90">
        <v>809697</v>
      </c>
      <c r="R20" s="90">
        <v>837687</v>
      </c>
      <c r="S20" s="90">
        <v>846227</v>
      </c>
      <c r="T20" s="90">
        <v>909337</v>
      </c>
      <c r="U20" s="90">
        <v>951029</v>
      </c>
      <c r="V20" s="90">
        <v>996616</v>
      </c>
      <c r="W20" s="91">
        <v>992419</v>
      </c>
    </row>
    <row r="21" spans="1:23" x14ac:dyDescent="0.25">
      <c r="A21" s="35"/>
      <c r="B21" s="86"/>
      <c r="C21" s="43" t="s">
        <v>24</v>
      </c>
      <c r="D21" s="27">
        <v>0.57556128971425524</v>
      </c>
      <c r="E21" s="27">
        <v>0.56821815688002608</v>
      </c>
      <c r="F21" s="27">
        <v>0.8837481437479181</v>
      </c>
      <c r="G21" s="27">
        <v>0.67359035044982918</v>
      </c>
      <c r="H21" s="27">
        <v>0.45686357812790723</v>
      </c>
      <c r="I21" s="27">
        <v>0.5706948848047666</v>
      </c>
      <c r="J21" s="39">
        <v>0.52913812613833699</v>
      </c>
      <c r="N21" s="35"/>
      <c r="O21" s="86"/>
      <c r="P21" s="43" t="s">
        <v>24</v>
      </c>
      <c r="Q21" s="90">
        <v>20843.355136660964</v>
      </c>
      <c r="R21" s="90">
        <v>21396.643514212588</v>
      </c>
      <c r="S21" s="90">
        <v>37155.815516223643</v>
      </c>
      <c r="T21" s="90">
        <v>34639.475681440272</v>
      </c>
      <c r="U21" s="90">
        <v>20786.39607540358</v>
      </c>
      <c r="V21" s="90">
        <v>24531.072619592003</v>
      </c>
      <c r="W21" s="91">
        <v>22336.872513025173</v>
      </c>
    </row>
    <row r="22" spans="1:23" x14ac:dyDescent="0.25">
      <c r="A22" s="35"/>
      <c r="B22" s="88" t="s">
        <v>66</v>
      </c>
      <c r="C22" s="42" t="s">
        <v>23</v>
      </c>
      <c r="D22" s="27">
        <v>66.651713479437177</v>
      </c>
      <c r="E22" s="27">
        <v>65.303129770388594</v>
      </c>
      <c r="F22" s="27">
        <v>65.289278658550856</v>
      </c>
      <c r="G22" s="27">
        <v>66.928485315957488</v>
      </c>
      <c r="H22" s="27">
        <v>69.694551896770804</v>
      </c>
      <c r="I22" s="27">
        <v>72.241117354199886</v>
      </c>
      <c r="J22" s="39">
        <v>67.853934814056601</v>
      </c>
      <c r="N22" s="35"/>
      <c r="O22" s="88" t="s">
        <v>66</v>
      </c>
      <c r="P22" s="42" t="s">
        <v>23</v>
      </c>
      <c r="Q22" s="90">
        <v>812725</v>
      </c>
      <c r="R22" s="90">
        <v>825634</v>
      </c>
      <c r="S22" s="90">
        <v>864859</v>
      </c>
      <c r="T22" s="90">
        <v>895469</v>
      </c>
      <c r="U22" s="90">
        <v>966968</v>
      </c>
      <c r="V22" s="90">
        <v>1006581</v>
      </c>
      <c r="W22" s="91">
        <v>1039430</v>
      </c>
    </row>
    <row r="23" spans="1:23" x14ac:dyDescent="0.25">
      <c r="A23" s="35"/>
      <c r="B23" s="88"/>
      <c r="C23" s="43" t="s">
        <v>24</v>
      </c>
      <c r="D23" s="27">
        <v>0.61722670177760963</v>
      </c>
      <c r="E23" s="27">
        <v>0.89947595093030375</v>
      </c>
      <c r="F23" s="27">
        <v>1.0074889279146466</v>
      </c>
      <c r="G23" s="27">
        <v>0.7329481268057022</v>
      </c>
      <c r="H23" s="27">
        <v>0.49961585446089807</v>
      </c>
      <c r="I23" s="27">
        <v>0.51461642802484087</v>
      </c>
      <c r="J23" s="39">
        <v>0.55350516306418829</v>
      </c>
      <c r="N23" s="35"/>
      <c r="O23" s="88"/>
      <c r="P23" s="43" t="s">
        <v>24</v>
      </c>
      <c r="Q23" s="90">
        <v>21909.752752579905</v>
      </c>
      <c r="R23" s="90">
        <v>25800.946135790582</v>
      </c>
      <c r="S23" s="90">
        <v>38483.74260474278</v>
      </c>
      <c r="T23" s="90">
        <v>31861.288652943567</v>
      </c>
      <c r="U23" s="90">
        <v>23500.327580626577</v>
      </c>
      <c r="V23" s="90">
        <v>23619.947004682614</v>
      </c>
      <c r="W23" s="91">
        <v>24154.263521320212</v>
      </c>
    </row>
    <row r="24" spans="1:23" x14ac:dyDescent="0.25">
      <c r="A24" s="35"/>
      <c r="B24" s="88" t="s">
        <v>67</v>
      </c>
      <c r="C24" s="42" t="s">
        <v>23</v>
      </c>
      <c r="D24" s="27">
        <v>67.243891533172089</v>
      </c>
      <c r="E24" s="27">
        <v>65.523115657792857</v>
      </c>
      <c r="F24" s="27">
        <v>66.241930631988552</v>
      </c>
      <c r="G24" s="27">
        <v>70.528566525356908</v>
      </c>
      <c r="H24" s="27">
        <v>70.945858521540771</v>
      </c>
      <c r="I24" s="27">
        <v>73.694416148523857</v>
      </c>
      <c r="J24" s="39">
        <v>70.564315718455788</v>
      </c>
      <c r="N24" s="35"/>
      <c r="O24" s="88" t="s">
        <v>67</v>
      </c>
      <c r="P24" s="42" t="s">
        <v>23</v>
      </c>
      <c r="Q24" s="90">
        <v>779003</v>
      </c>
      <c r="R24" s="90">
        <v>820029</v>
      </c>
      <c r="S24" s="90">
        <v>823574</v>
      </c>
      <c r="T24" s="90">
        <v>912366</v>
      </c>
      <c r="U24" s="90">
        <v>904725</v>
      </c>
      <c r="V24" s="90">
        <v>975210</v>
      </c>
      <c r="W24" s="91">
        <v>1040679</v>
      </c>
    </row>
    <row r="25" spans="1:23" x14ac:dyDescent="0.25">
      <c r="A25" s="35"/>
      <c r="B25" s="88"/>
      <c r="C25" s="43" t="s">
        <v>24</v>
      </c>
      <c r="D25" s="27">
        <v>0.70689722261746157</v>
      </c>
      <c r="E25" s="27">
        <v>0.90971696326255325</v>
      </c>
      <c r="F25" s="27">
        <v>0.98964791696020105</v>
      </c>
      <c r="G25" s="27">
        <v>0.7304814202028882</v>
      </c>
      <c r="H25" s="27">
        <v>0.53701550375797613</v>
      </c>
      <c r="I25" s="27">
        <v>0.84447612440089193</v>
      </c>
      <c r="J25" s="39">
        <v>0.63571252235238596</v>
      </c>
      <c r="N25" s="35"/>
      <c r="O25" s="88"/>
      <c r="P25" s="43" t="s">
        <v>24</v>
      </c>
      <c r="Q25" s="90">
        <v>23710.055677278906</v>
      </c>
      <c r="R25" s="90">
        <v>30126.187819175095</v>
      </c>
      <c r="S25" s="90">
        <v>36743.707908690085</v>
      </c>
      <c r="T25" s="90">
        <v>32359.024910070926</v>
      </c>
      <c r="U25" s="90">
        <v>21381.947403210248</v>
      </c>
      <c r="V25" s="90">
        <v>38414.770634042965</v>
      </c>
      <c r="W25" s="91">
        <v>28150.838927182107</v>
      </c>
    </row>
    <row r="26" spans="1:23" x14ac:dyDescent="0.25">
      <c r="A26" s="35"/>
      <c r="B26" s="88" t="s">
        <v>68</v>
      </c>
      <c r="C26" s="42" t="s">
        <v>23</v>
      </c>
      <c r="D26" s="27">
        <v>72.112512650884938</v>
      </c>
      <c r="E26" s="27">
        <v>71.536713658689422</v>
      </c>
      <c r="F26" s="27">
        <v>71.243632171295019</v>
      </c>
      <c r="G26" s="27">
        <v>76.318187921193697</v>
      </c>
      <c r="H26" s="27">
        <v>77.080780444976</v>
      </c>
      <c r="I26" s="27">
        <v>78.786934962381309</v>
      </c>
      <c r="J26" s="39">
        <v>80.494954791309695</v>
      </c>
      <c r="N26" s="35"/>
      <c r="O26" s="88" t="s">
        <v>68</v>
      </c>
      <c r="P26" s="42" t="s">
        <v>23</v>
      </c>
      <c r="Q26" s="90">
        <v>759551</v>
      </c>
      <c r="R26" s="90">
        <v>796831</v>
      </c>
      <c r="S26" s="90">
        <v>820644</v>
      </c>
      <c r="T26" s="90">
        <v>858298</v>
      </c>
      <c r="U26" s="90">
        <v>891968</v>
      </c>
      <c r="V26" s="90">
        <v>923297</v>
      </c>
      <c r="W26" s="91">
        <v>1031633</v>
      </c>
    </row>
    <row r="27" spans="1:23" x14ac:dyDescent="0.25">
      <c r="A27" s="35"/>
      <c r="B27" s="88"/>
      <c r="C27" s="43" t="s">
        <v>24</v>
      </c>
      <c r="D27" s="27">
        <v>0.74090188919250233</v>
      </c>
      <c r="E27" s="27">
        <v>0.97387160378269977</v>
      </c>
      <c r="F27" s="27">
        <v>1.102523069528575</v>
      </c>
      <c r="G27" s="27">
        <v>0.78010717060182944</v>
      </c>
      <c r="H27" s="27">
        <v>0.7529168077410574</v>
      </c>
      <c r="I27" s="27">
        <v>0.67229849429586885</v>
      </c>
      <c r="J27" s="39">
        <v>0.69448051117990151</v>
      </c>
      <c r="N27" s="35"/>
      <c r="O27" s="88"/>
      <c r="P27" s="43" t="s">
        <v>24</v>
      </c>
      <c r="Q27" s="90">
        <v>35965.742267826397</v>
      </c>
      <c r="R27" s="90">
        <v>35498.025719385623</v>
      </c>
      <c r="S27" s="90">
        <v>50529.193820636872</v>
      </c>
      <c r="T27" s="90">
        <v>40297.815832568725</v>
      </c>
      <c r="U27" s="90">
        <v>35567.476827669088</v>
      </c>
      <c r="V27" s="90">
        <v>35967.290922184548</v>
      </c>
      <c r="W27" s="91">
        <v>32743.487289824337</v>
      </c>
    </row>
    <row r="28" spans="1:23" x14ac:dyDescent="0.25">
      <c r="A28" s="35"/>
      <c r="B28" s="37" t="s">
        <v>20</v>
      </c>
      <c r="C28" s="42" t="s">
        <v>23</v>
      </c>
      <c r="D28" s="27">
        <f>+'6'!D12</f>
        <v>57.304730710196317</v>
      </c>
      <c r="E28" s="27">
        <f>+'6'!E12</f>
        <v>55.744116744733482</v>
      </c>
      <c r="F28" s="27">
        <f>+'6'!F12</f>
        <v>55.947301583888319</v>
      </c>
      <c r="G28" s="27">
        <f>+'6'!G12</f>
        <v>57.282019474385201</v>
      </c>
      <c r="H28" s="27">
        <f>+'6'!H12</f>
        <v>58.339923097753278</v>
      </c>
      <c r="I28" s="27">
        <f>+'6'!I12</f>
        <v>59.447999373589475</v>
      </c>
      <c r="J28" s="28">
        <f>+'6'!J12</f>
        <v>55.287835975163446</v>
      </c>
      <c r="N28" s="35"/>
      <c r="O28" s="37" t="s">
        <v>20</v>
      </c>
      <c r="P28" s="42" t="s">
        <v>23</v>
      </c>
      <c r="Q28" s="87">
        <f>+'5'!R22</f>
        <v>7097682</v>
      </c>
      <c r="R28" s="87">
        <f>+'5'!S22</f>
        <v>7233511</v>
      </c>
      <c r="S28" s="87">
        <f>+'5'!T22</f>
        <v>7493087</v>
      </c>
      <c r="T28" s="87">
        <f>+'5'!U22</f>
        <v>7828780</v>
      </c>
      <c r="U28" s="87">
        <f>+'5'!V22</f>
        <v>8154454</v>
      </c>
      <c r="V28" s="87">
        <f>+'5'!W22</f>
        <v>8548828</v>
      </c>
      <c r="W28" s="36">
        <f>+'5'!X22</f>
        <v>8765004</v>
      </c>
    </row>
    <row r="29" spans="1:23" x14ac:dyDescent="0.25">
      <c r="A29" s="35"/>
      <c r="B29" s="37"/>
      <c r="C29" s="43" t="s">
        <v>24</v>
      </c>
      <c r="D29" s="27">
        <f>+'6'!D13</f>
        <v>0.19705062099972431</v>
      </c>
      <c r="E29" s="27">
        <f>+'6'!E13</f>
        <v>0.25234770210171481</v>
      </c>
      <c r="F29" s="27">
        <f>+'6'!F13</f>
        <v>0.33466511418649708</v>
      </c>
      <c r="G29" s="27">
        <f>+'6'!G13</f>
        <v>0.26567858148387896</v>
      </c>
      <c r="H29" s="27">
        <f>+'6'!H13</f>
        <v>0.18500545632898513</v>
      </c>
      <c r="I29" s="27">
        <f>+'6'!I13</f>
        <v>0.24027513448044674</v>
      </c>
      <c r="J29" s="28">
        <f>+'6'!J13</f>
        <v>0.22710282258799297</v>
      </c>
      <c r="N29" s="35"/>
      <c r="O29" s="37"/>
      <c r="P29" s="43" t="s">
        <v>24</v>
      </c>
      <c r="Q29" s="87">
        <f>+'5'!R23</f>
        <v>64638.965921641153</v>
      </c>
      <c r="R29" s="87">
        <f>+'5'!S23</f>
        <v>81555.149873698945</v>
      </c>
      <c r="S29" s="87">
        <f>+'5'!T23</f>
        <v>210525.0200939007</v>
      </c>
      <c r="T29" s="87">
        <f>+'5'!U23</f>
        <v>146319.35501520225</v>
      </c>
      <c r="U29" s="87">
        <f>+'5'!V23</f>
        <v>86279.461734243014</v>
      </c>
      <c r="V29" s="87">
        <f>+'5'!W23</f>
        <v>96224.643964298404</v>
      </c>
      <c r="W29" s="36">
        <f>+'5'!X23</f>
        <v>121762.81773337071</v>
      </c>
    </row>
    <row r="30" spans="1:23" x14ac:dyDescent="0.25">
      <c r="A30" s="49"/>
      <c r="B30" s="50"/>
      <c r="C30" s="50"/>
      <c r="D30" s="51"/>
      <c r="E30" s="51"/>
      <c r="F30" s="51"/>
      <c r="G30" s="51"/>
      <c r="H30" s="51"/>
      <c r="I30" s="51"/>
      <c r="J30" s="89"/>
      <c r="N30" s="49"/>
      <c r="O30" s="50"/>
      <c r="P30" s="50"/>
      <c r="Q30" s="51"/>
      <c r="R30" s="51"/>
      <c r="S30" s="51"/>
      <c r="T30" s="51"/>
      <c r="U30" s="51"/>
      <c r="V30" s="51"/>
      <c r="W30" s="89"/>
    </row>
    <row r="31" spans="1:23" x14ac:dyDescent="0.25">
      <c r="A31" s="174" t="s">
        <v>8</v>
      </c>
      <c r="B31" s="174"/>
      <c r="C31" s="174"/>
      <c r="N31" s="174" t="s">
        <v>8</v>
      </c>
      <c r="O31" s="174"/>
      <c r="P31" s="174"/>
    </row>
    <row r="32" spans="1:23" ht="52.5" customHeight="1" x14ac:dyDescent="0.25">
      <c r="A32" s="172" t="s">
        <v>15</v>
      </c>
      <c r="B32" s="172"/>
      <c r="C32" s="172"/>
      <c r="D32" s="172"/>
      <c r="E32" s="172"/>
      <c r="F32" s="172"/>
      <c r="G32" s="172"/>
      <c r="H32" s="172"/>
      <c r="I32" s="172"/>
      <c r="J32" s="172"/>
      <c r="N32" s="172" t="s">
        <v>15</v>
      </c>
      <c r="O32" s="172"/>
      <c r="P32" s="172"/>
      <c r="Q32" s="172"/>
      <c r="R32" s="172"/>
      <c r="S32" s="172"/>
      <c r="T32" s="172"/>
      <c r="U32" s="172"/>
      <c r="V32" s="172"/>
      <c r="W32" s="172"/>
    </row>
    <row r="33" spans="1:23" ht="66.75" customHeight="1" x14ac:dyDescent="0.25">
      <c r="A33" s="172" t="s">
        <v>16</v>
      </c>
      <c r="B33" s="172"/>
      <c r="C33" s="172"/>
      <c r="D33" s="172"/>
      <c r="E33" s="172"/>
      <c r="F33" s="172"/>
      <c r="G33" s="172"/>
      <c r="H33" s="172"/>
      <c r="I33" s="172"/>
      <c r="J33" s="172"/>
      <c r="N33" s="172" t="s">
        <v>16</v>
      </c>
      <c r="O33" s="172"/>
      <c r="P33" s="172"/>
      <c r="Q33" s="172"/>
      <c r="R33" s="172"/>
      <c r="S33" s="172"/>
      <c r="T33" s="172"/>
      <c r="U33" s="172"/>
      <c r="V33" s="172"/>
      <c r="W33" s="172"/>
    </row>
    <row r="34" spans="1:23" x14ac:dyDescent="0.25">
      <c r="A34" s="7" t="s">
        <v>70</v>
      </c>
      <c r="N34" s="7" t="s">
        <v>70</v>
      </c>
    </row>
    <row r="35" spans="1:23" x14ac:dyDescent="0.25">
      <c r="A35" s="172" t="s">
        <v>11</v>
      </c>
      <c r="B35" s="172"/>
      <c r="C35" s="172"/>
      <c r="D35" s="172"/>
      <c r="E35" s="172"/>
      <c r="F35" s="172"/>
      <c r="G35" s="172"/>
      <c r="H35" s="172"/>
      <c r="I35" s="172"/>
      <c r="J35" s="172"/>
      <c r="N35" s="172" t="s">
        <v>11</v>
      </c>
      <c r="O35" s="172"/>
      <c r="P35" s="172"/>
      <c r="Q35" s="172"/>
      <c r="R35" s="172"/>
      <c r="S35" s="172"/>
      <c r="T35" s="172"/>
      <c r="U35" s="172"/>
      <c r="V35" s="172"/>
      <c r="W35" s="172"/>
    </row>
  </sheetData>
  <mergeCells count="9">
    <mergeCell ref="N8:N9"/>
    <mergeCell ref="A31:C31"/>
    <mergeCell ref="A32:J32"/>
    <mergeCell ref="A33:J33"/>
    <mergeCell ref="A35:J35"/>
    <mergeCell ref="N31:P31"/>
    <mergeCell ref="N32:W32"/>
    <mergeCell ref="N33:W33"/>
    <mergeCell ref="N35:W35"/>
  </mergeCells>
  <hyperlinks>
    <hyperlink ref="A1" location="Indice!A1" display="Indice" xr:uid="{110CAAD5-A299-4E4D-977B-E2437A00EB7C}"/>
  </hyperlink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398DA-62C5-4DFE-923E-53036B8EA294}">
  <dimension ref="A1:S120"/>
  <sheetViews>
    <sheetView workbookViewId="0"/>
  </sheetViews>
  <sheetFormatPr baseColWidth="10" defaultRowHeight="15" x14ac:dyDescent="0.25"/>
  <cols>
    <col min="2" max="2" width="15.28515625" customWidth="1"/>
    <col min="3" max="3" width="20.140625" customWidth="1"/>
  </cols>
  <sheetData>
    <row r="1" spans="1:19" x14ac:dyDescent="0.25">
      <c r="A1" s="166" t="s">
        <v>278</v>
      </c>
    </row>
    <row r="3" spans="1:19" x14ac:dyDescent="0.25">
      <c r="A3" s="176" t="s">
        <v>410</v>
      </c>
      <c r="B3" s="176"/>
      <c r="C3" s="176"/>
      <c r="D3" s="176"/>
      <c r="E3" s="176"/>
      <c r="F3" s="176"/>
      <c r="G3" s="176"/>
      <c r="H3" s="176"/>
      <c r="L3" s="176" t="s">
        <v>410</v>
      </c>
      <c r="M3" s="176"/>
      <c r="N3" s="176"/>
      <c r="O3" s="176"/>
      <c r="P3" s="176"/>
      <c r="Q3" s="176"/>
      <c r="R3" s="176"/>
      <c r="S3" s="176"/>
    </row>
    <row r="4" spans="1:19" x14ac:dyDescent="0.25">
      <c r="A4" s="177" t="s">
        <v>256</v>
      </c>
      <c r="B4" s="177"/>
      <c r="C4" s="177"/>
      <c r="D4" s="177"/>
      <c r="E4" s="177"/>
      <c r="F4" s="177"/>
      <c r="G4" s="177"/>
      <c r="H4" s="177"/>
      <c r="L4" s="177" t="s">
        <v>271</v>
      </c>
      <c r="M4" s="177"/>
      <c r="N4" s="177"/>
      <c r="O4" s="177"/>
      <c r="P4" s="177"/>
      <c r="Q4" s="177"/>
      <c r="R4" s="177"/>
      <c r="S4" s="177"/>
    </row>
    <row r="5" spans="1:19" x14ac:dyDescent="0.25">
      <c r="A5" s="115"/>
      <c r="B5" s="115"/>
      <c r="C5" s="115"/>
      <c r="D5" s="115"/>
      <c r="E5" s="115"/>
      <c r="F5" s="115"/>
      <c r="G5" s="115"/>
      <c r="H5" s="115"/>
      <c r="L5" s="115"/>
      <c r="M5" s="115"/>
      <c r="N5" s="115"/>
      <c r="O5" s="115"/>
      <c r="P5" s="115"/>
      <c r="Q5" s="115"/>
      <c r="R5" s="115"/>
      <c r="S5" s="115"/>
    </row>
    <row r="6" spans="1:19" x14ac:dyDescent="0.25">
      <c r="A6" s="115"/>
      <c r="B6" s="115"/>
      <c r="C6" s="115"/>
      <c r="D6" s="115"/>
      <c r="E6" s="115"/>
      <c r="F6" s="115"/>
      <c r="G6" s="115"/>
      <c r="H6" s="115"/>
      <c r="L6" s="115"/>
      <c r="M6" s="115"/>
      <c r="N6" s="115"/>
      <c r="O6" s="115"/>
      <c r="P6" s="115"/>
      <c r="Q6" s="115"/>
      <c r="R6" s="115"/>
      <c r="S6" s="115"/>
    </row>
    <row r="7" spans="1:19" x14ac:dyDescent="0.25">
      <c r="A7" s="65"/>
      <c r="B7" s="53"/>
      <c r="C7" s="53"/>
      <c r="D7" s="53"/>
      <c r="E7" s="53">
        <v>2013</v>
      </c>
      <c r="F7" s="53">
        <v>2015</v>
      </c>
      <c r="G7" s="53">
        <v>2017</v>
      </c>
      <c r="H7" s="54">
        <v>2020</v>
      </c>
      <c r="L7" s="65"/>
      <c r="M7" s="53"/>
      <c r="N7" s="53"/>
      <c r="O7" s="53"/>
      <c r="P7" s="53">
        <v>2013</v>
      </c>
      <c r="Q7" s="53">
        <v>2015</v>
      </c>
      <c r="R7" s="53">
        <v>2017</v>
      </c>
      <c r="S7" s="54">
        <v>2020</v>
      </c>
    </row>
    <row r="8" spans="1:19" x14ac:dyDescent="0.25">
      <c r="A8" s="30"/>
      <c r="H8" s="66"/>
      <c r="L8" s="30"/>
      <c r="S8" s="66"/>
    </row>
    <row r="9" spans="1:19" x14ac:dyDescent="0.25">
      <c r="B9" s="63" t="s">
        <v>19</v>
      </c>
      <c r="C9" s="63" t="s">
        <v>22</v>
      </c>
      <c r="D9" s="61" t="s">
        <v>6</v>
      </c>
      <c r="E9" s="44">
        <v>406121.51636556053</v>
      </c>
      <c r="F9" s="44">
        <v>494458.82896037155</v>
      </c>
      <c r="G9" s="44">
        <v>525158.68331136159</v>
      </c>
      <c r="H9" s="40">
        <v>571673.95964778634</v>
      </c>
      <c r="L9" s="30"/>
      <c r="M9" s="63" t="s">
        <v>19</v>
      </c>
      <c r="N9" s="63" t="s">
        <v>22</v>
      </c>
      <c r="O9" s="61" t="s">
        <v>6</v>
      </c>
      <c r="P9" s="44">
        <f>+E9*'71'!E$27</f>
        <v>508058.0169733162</v>
      </c>
      <c r="Q9" s="44">
        <f>+F9*'71'!F$27</f>
        <v>563188.60618586326</v>
      </c>
      <c r="R9" s="44">
        <f>+G9*'71'!G$27</f>
        <v>570322.33007613872</v>
      </c>
      <c r="S9" s="40">
        <f>+H9*'71'!H$27</f>
        <v>571673.95964778634</v>
      </c>
    </row>
    <row r="10" spans="1:19" x14ac:dyDescent="0.25">
      <c r="A10" s="19"/>
      <c r="B10" s="63"/>
      <c r="C10" s="63"/>
      <c r="D10" s="61" t="s">
        <v>41</v>
      </c>
      <c r="E10" s="44">
        <v>15748.390667025593</v>
      </c>
      <c r="F10" s="44">
        <v>37589.885527004677</v>
      </c>
      <c r="G10" s="44">
        <v>23696.287821848087</v>
      </c>
      <c r="H10" s="40">
        <v>23048.672473864248</v>
      </c>
      <c r="L10" s="19"/>
      <c r="M10" s="63"/>
      <c r="N10" s="63"/>
      <c r="O10" s="61" t="s">
        <v>41</v>
      </c>
      <c r="P10" s="44">
        <f>+E10*'71'!E$27</f>
        <v>19701.236724449016</v>
      </c>
      <c r="Q10" s="44">
        <f>+F10*'71'!F$27</f>
        <v>42814.879615258331</v>
      </c>
      <c r="R10" s="44">
        <f>+G10*'71'!G$27</f>
        <v>25734.168574527026</v>
      </c>
      <c r="S10" s="40">
        <f>+H10*'71'!H$27</f>
        <v>23048.672473864248</v>
      </c>
    </row>
    <row r="11" spans="1:19" x14ac:dyDescent="0.25">
      <c r="A11" s="19"/>
      <c r="B11" s="63"/>
      <c r="C11" s="63" t="s">
        <v>25</v>
      </c>
      <c r="D11" s="61" t="s">
        <v>6</v>
      </c>
      <c r="E11" s="44">
        <v>602134.43954993587</v>
      </c>
      <c r="F11" s="44">
        <v>754611.39701488824</v>
      </c>
      <c r="G11" s="44">
        <v>571032.61225522496</v>
      </c>
      <c r="H11" s="40">
        <v>772771.39133862406</v>
      </c>
      <c r="L11" s="19"/>
      <c r="M11" s="63"/>
      <c r="N11" s="63" t="s">
        <v>25</v>
      </c>
      <c r="O11" s="61" t="s">
        <v>6</v>
      </c>
      <c r="P11" s="44">
        <f>+E11*'71'!E$27</f>
        <v>753270.18387696974</v>
      </c>
      <c r="Q11" s="44">
        <f>+F11*'71'!F$27</f>
        <v>859502.38119995769</v>
      </c>
      <c r="R11" s="44">
        <f>+G11*'71'!G$27</f>
        <v>620141.4169091743</v>
      </c>
      <c r="S11" s="40">
        <f>+H11*'71'!H$27</f>
        <v>772771.39133862406</v>
      </c>
    </row>
    <row r="12" spans="1:19" x14ac:dyDescent="0.25">
      <c r="A12" s="19"/>
      <c r="B12" s="63"/>
      <c r="C12" s="64"/>
      <c r="D12" s="61" t="s">
        <v>41</v>
      </c>
      <c r="E12" s="44">
        <v>36944.316762167145</v>
      </c>
      <c r="F12" s="44">
        <v>122238.77747506714</v>
      </c>
      <c r="G12" s="44">
        <v>20975.592233495427</v>
      </c>
      <c r="H12" s="40">
        <v>47226.383429262401</v>
      </c>
      <c r="L12" s="19"/>
      <c r="M12" s="63"/>
      <c r="N12" s="64"/>
      <c r="O12" s="61" t="s">
        <v>41</v>
      </c>
      <c r="P12" s="44">
        <f>+E12*'71'!E$27</f>
        <v>46217.340269471097</v>
      </c>
      <c r="Q12" s="44">
        <f>+F12*'71'!F$27</f>
        <v>139229.96754410147</v>
      </c>
      <c r="R12" s="44">
        <f>+G12*'71'!G$27</f>
        <v>22779.493165576034</v>
      </c>
      <c r="S12" s="40">
        <f>+H12*'71'!H$27</f>
        <v>47226.383429262401</v>
      </c>
    </row>
    <row r="13" spans="1:19" x14ac:dyDescent="0.25">
      <c r="A13" s="19"/>
      <c r="C13" s="63" t="s">
        <v>26</v>
      </c>
      <c r="D13" s="61" t="s">
        <v>6</v>
      </c>
      <c r="E13" s="44">
        <v>692287.36783408897</v>
      </c>
      <c r="F13" s="44">
        <v>721380.28063966159</v>
      </c>
      <c r="G13" s="44">
        <v>822462.3100451323</v>
      </c>
      <c r="H13" s="40">
        <v>881406.4227379316</v>
      </c>
      <c r="L13" s="19"/>
      <c r="N13" s="63" t="s">
        <v>26</v>
      </c>
      <c r="O13" s="61" t="s">
        <v>6</v>
      </c>
      <c r="P13" s="44">
        <f>+E13*'71'!E$27</f>
        <v>866051.4971604452</v>
      </c>
      <c r="Q13" s="44">
        <f>+F13*'71'!F$27</f>
        <v>821652.13964857452</v>
      </c>
      <c r="R13" s="44">
        <f>+G13*'71'!G$27</f>
        <v>893194.06870901375</v>
      </c>
      <c r="S13" s="40">
        <f>+H13*'71'!H$27</f>
        <v>881406.4227379316</v>
      </c>
    </row>
    <row r="14" spans="1:19" x14ac:dyDescent="0.25">
      <c r="A14" s="19"/>
      <c r="B14" s="63"/>
      <c r="C14" s="64"/>
      <c r="D14" s="61" t="s">
        <v>41</v>
      </c>
      <c r="E14" s="44">
        <v>46291.968309754644</v>
      </c>
      <c r="F14" s="44">
        <v>36798.446587918494</v>
      </c>
      <c r="G14" s="44">
        <v>56413.953250563543</v>
      </c>
      <c r="H14" s="40">
        <v>44231.050033869695</v>
      </c>
      <c r="L14" s="19"/>
      <c r="M14" s="63"/>
      <c r="N14" s="64"/>
      <c r="O14" s="61" t="s">
        <v>41</v>
      </c>
      <c r="P14" s="44">
        <f>+E14*'71'!E$27</f>
        <v>57911.252355503057</v>
      </c>
      <c r="Q14" s="44">
        <f>+F14*'71'!F$27</f>
        <v>41913.430663639163</v>
      </c>
      <c r="R14" s="44">
        <f>+G14*'71'!G$27</f>
        <v>61265.553230112011</v>
      </c>
      <c r="S14" s="40">
        <f>+H14*'71'!H$27</f>
        <v>44231.050033869695</v>
      </c>
    </row>
    <row r="15" spans="1:19" x14ac:dyDescent="0.25">
      <c r="A15" s="19"/>
      <c r="B15" s="63"/>
      <c r="C15" s="63" t="s">
        <v>27</v>
      </c>
      <c r="D15" s="61" t="s">
        <v>6</v>
      </c>
      <c r="E15" s="44">
        <v>535386.43302568502</v>
      </c>
      <c r="F15" s="44">
        <v>600231.71172011131</v>
      </c>
      <c r="G15" s="44">
        <v>653721.72837612231</v>
      </c>
      <c r="H15" s="40">
        <v>733502.29182024032</v>
      </c>
      <c r="L15" s="19"/>
      <c r="M15" s="63"/>
      <c r="N15" s="63" t="s">
        <v>27</v>
      </c>
      <c r="O15" s="61" t="s">
        <v>6</v>
      </c>
      <c r="P15" s="44">
        <f>+E15*'71'!E$27</f>
        <v>669768.4277151319</v>
      </c>
      <c r="Q15" s="44">
        <f>+F15*'71'!F$27</f>
        <v>683663.9196492068</v>
      </c>
      <c r="R15" s="44">
        <f>+G15*'71'!G$27</f>
        <v>709941.79701646883</v>
      </c>
      <c r="S15" s="40">
        <f>+H15*'71'!H$27</f>
        <v>733502.29182024032</v>
      </c>
    </row>
    <row r="16" spans="1:19" x14ac:dyDescent="0.25">
      <c r="A16" s="19"/>
      <c r="B16" s="63"/>
      <c r="C16" s="64"/>
      <c r="D16" s="61" t="s">
        <v>41</v>
      </c>
      <c r="E16" s="44">
        <v>26066.519191879179</v>
      </c>
      <c r="F16" s="44">
        <v>15893.315341784555</v>
      </c>
      <c r="G16" s="44">
        <v>36535.411174970839</v>
      </c>
      <c r="H16" s="40">
        <v>36838.077570943635</v>
      </c>
      <c r="L16" s="19"/>
      <c r="M16" s="63"/>
      <c r="N16" s="64"/>
      <c r="O16" s="61" t="s">
        <v>41</v>
      </c>
      <c r="P16" s="44">
        <f>+E16*'71'!E$27</f>
        <v>32609.215509040849</v>
      </c>
      <c r="Q16" s="44">
        <f>+F16*'71'!F$27</f>
        <v>18102.486174292608</v>
      </c>
      <c r="R16" s="44">
        <f>+G16*'71'!G$27</f>
        <v>39677.456536018333</v>
      </c>
      <c r="S16" s="40">
        <f>+H16*'71'!H$27</f>
        <v>36838.077570943635</v>
      </c>
    </row>
    <row r="17" spans="1:19" x14ac:dyDescent="0.25">
      <c r="A17" s="19"/>
      <c r="C17" s="63" t="s">
        <v>28</v>
      </c>
      <c r="D17" s="61" t="s">
        <v>6</v>
      </c>
      <c r="E17" s="44">
        <v>448690.72796698689</v>
      </c>
      <c r="F17" s="44">
        <v>480537.16056691058</v>
      </c>
      <c r="G17" s="44">
        <v>514536.01110280398</v>
      </c>
      <c r="H17" s="40">
        <v>600693.67382593779</v>
      </c>
      <c r="L17" s="19"/>
      <c r="N17" s="63" t="s">
        <v>28</v>
      </c>
      <c r="O17" s="61" t="s">
        <v>6</v>
      </c>
      <c r="P17" s="44">
        <f>+E17*'71'!E$27</f>
        <v>561312.10068670055</v>
      </c>
      <c r="Q17" s="44">
        <f>+F17*'71'!F$27</f>
        <v>547331.82588571112</v>
      </c>
      <c r="R17" s="44">
        <f>+G17*'71'!G$27</f>
        <v>558786.10805764515</v>
      </c>
      <c r="S17" s="40">
        <f>+H17*'71'!H$27</f>
        <v>600693.67382593779</v>
      </c>
    </row>
    <row r="18" spans="1:19" x14ac:dyDescent="0.25">
      <c r="A18" s="19"/>
      <c r="B18" s="63"/>
      <c r="C18" s="63"/>
      <c r="D18" s="61" t="s">
        <v>41</v>
      </c>
      <c r="E18" s="44">
        <v>17965.947391777532</v>
      </c>
      <c r="F18" s="44">
        <v>15606.893124909197</v>
      </c>
      <c r="G18" s="44">
        <v>74496.623407564024</v>
      </c>
      <c r="H18" s="40">
        <v>28610.976711884126</v>
      </c>
      <c r="L18" s="19"/>
      <c r="M18" s="63"/>
      <c r="N18" s="63"/>
      <c r="O18" s="61" t="s">
        <v>41</v>
      </c>
      <c r="P18" s="44">
        <f>+E18*'71'!E$27</f>
        <v>22475.40018711369</v>
      </c>
      <c r="Q18" s="44">
        <f>+F18*'71'!F$27</f>
        <v>17776.251269271575</v>
      </c>
      <c r="R18" s="44">
        <f>+G18*'71'!G$27</f>
        <v>80903.333020614533</v>
      </c>
      <c r="S18" s="40">
        <f>+H18*'71'!H$27</f>
        <v>28610.976711884126</v>
      </c>
    </row>
    <row r="19" spans="1:19" x14ac:dyDescent="0.25">
      <c r="A19" s="19"/>
      <c r="B19" s="63"/>
      <c r="C19" s="63" t="s">
        <v>29</v>
      </c>
      <c r="D19" s="61" t="s">
        <v>6</v>
      </c>
      <c r="E19" s="44">
        <v>493851.03766232153</v>
      </c>
      <c r="F19" s="44">
        <v>514190.0526778496</v>
      </c>
      <c r="G19" s="44">
        <v>577460.25269082678</v>
      </c>
      <c r="H19" s="40">
        <v>659428.14049912349</v>
      </c>
      <c r="L19" s="19"/>
      <c r="M19" s="63"/>
      <c r="N19" s="63" t="s">
        <v>29</v>
      </c>
      <c r="O19" s="61" t="s">
        <v>6</v>
      </c>
      <c r="P19" s="44">
        <f>+E19*'71'!E$27</f>
        <v>617807.64811556414</v>
      </c>
      <c r="Q19" s="44">
        <f>+F19*'71'!F$27</f>
        <v>585662.47000007075</v>
      </c>
      <c r="R19" s="44">
        <f>+G19*'71'!G$27</f>
        <v>627121.83442223794</v>
      </c>
      <c r="S19" s="40">
        <f>+H19*'71'!H$27</f>
        <v>659428.14049912349</v>
      </c>
    </row>
    <row r="20" spans="1:19" x14ac:dyDescent="0.25">
      <c r="A20" s="19"/>
      <c r="B20" s="63"/>
      <c r="C20" s="64"/>
      <c r="D20" s="61" t="s">
        <v>41</v>
      </c>
      <c r="E20" s="44">
        <v>26586.243984731966</v>
      </c>
      <c r="F20" s="44">
        <v>15784.948437866444</v>
      </c>
      <c r="G20" s="44">
        <v>17479.916323301688</v>
      </c>
      <c r="H20" s="40">
        <v>21611.279723277738</v>
      </c>
      <c r="L20" s="19"/>
      <c r="M20" s="63"/>
      <c r="N20" s="64"/>
      <c r="O20" s="61" t="s">
        <v>41</v>
      </c>
      <c r="P20" s="44">
        <f>+E20*'71'!E$27</f>
        <v>33259.391224899686</v>
      </c>
      <c r="Q20" s="44">
        <f>+F20*'71'!F$27</f>
        <v>17979.056270729881</v>
      </c>
      <c r="R20" s="44">
        <f>+G20*'71'!G$27</f>
        <v>18983.189127105634</v>
      </c>
      <c r="S20" s="40">
        <f>+H20*'71'!H$27</f>
        <v>21611.279723277738</v>
      </c>
    </row>
    <row r="21" spans="1:19" x14ac:dyDescent="0.25">
      <c r="A21" s="19"/>
      <c r="C21" s="63" t="s">
        <v>30</v>
      </c>
      <c r="D21" s="61" t="s">
        <v>6</v>
      </c>
      <c r="E21" s="44">
        <v>605770.30929796514</v>
      </c>
      <c r="F21" s="44">
        <v>674859.40437640413</v>
      </c>
      <c r="G21" s="44">
        <v>742215.31559003273</v>
      </c>
      <c r="H21" s="40">
        <v>897672.01342071593</v>
      </c>
      <c r="L21" s="19"/>
      <c r="N21" s="63" t="s">
        <v>30</v>
      </c>
      <c r="O21" s="61" t="s">
        <v>6</v>
      </c>
      <c r="P21" s="44">
        <f>+E21*'71'!E$27</f>
        <v>757818.65693175432</v>
      </c>
      <c r="Q21" s="44">
        <f>+F21*'71'!F$27</f>
        <v>768664.86158472428</v>
      </c>
      <c r="R21" s="44">
        <f>+G21*'71'!G$27</f>
        <v>806045.83273077558</v>
      </c>
      <c r="S21" s="40">
        <f>+H21*'71'!H$27</f>
        <v>897672.01342071593</v>
      </c>
    </row>
    <row r="22" spans="1:19" x14ac:dyDescent="0.25">
      <c r="A22" s="19"/>
      <c r="B22" s="63"/>
      <c r="C22" s="64"/>
      <c r="D22" s="61" t="s">
        <v>41</v>
      </c>
      <c r="E22" s="44">
        <v>20903.056252143451</v>
      </c>
      <c r="F22" s="44">
        <v>18498.10870478033</v>
      </c>
      <c r="G22" s="44">
        <v>21654.57157682164</v>
      </c>
      <c r="H22" s="40">
        <v>24885.16179123292</v>
      </c>
      <c r="L22" s="19"/>
      <c r="M22" s="63"/>
      <c r="N22" s="64"/>
      <c r="O22" s="61" t="s">
        <v>41</v>
      </c>
      <c r="P22" s="44">
        <f>+E22*'71'!E$27</f>
        <v>26149.723371431457</v>
      </c>
      <c r="Q22" s="44">
        <f>+F22*'71'!F$27</f>
        <v>21069.345814744796</v>
      </c>
      <c r="R22" s="44">
        <f>+G22*'71'!G$27</f>
        <v>23516.864732428301</v>
      </c>
      <c r="S22" s="40">
        <f>+H22*'71'!H$27</f>
        <v>24885.16179123292</v>
      </c>
    </row>
    <row r="23" spans="1:19" x14ac:dyDescent="0.25">
      <c r="A23" s="19"/>
      <c r="B23" s="63"/>
      <c r="C23" s="63" t="s">
        <v>42</v>
      </c>
      <c r="D23" s="61" t="s">
        <v>6</v>
      </c>
      <c r="E23" s="44">
        <v>399323.28981618566</v>
      </c>
      <c r="F23" s="44">
        <v>456568.64539417706</v>
      </c>
      <c r="G23" s="44">
        <v>460630.18186045095</v>
      </c>
      <c r="H23" s="40">
        <v>593861.21231370629</v>
      </c>
      <c r="L23" s="19"/>
      <c r="M23" s="63"/>
      <c r="N23" s="63" t="s">
        <v>42</v>
      </c>
      <c r="O23" s="61" t="s">
        <v>6</v>
      </c>
      <c r="P23" s="44">
        <f>+E23*'71'!E$27</f>
        <v>499553.43556004821</v>
      </c>
      <c r="Q23" s="44">
        <f>+F23*'71'!F$27</f>
        <v>520031.68710396765</v>
      </c>
      <c r="R23" s="44">
        <f>+G23*'71'!G$27</f>
        <v>500244.37750044977</v>
      </c>
      <c r="S23" s="40">
        <f>+H23*'71'!H$27</f>
        <v>593861.21231370629</v>
      </c>
    </row>
    <row r="24" spans="1:19" x14ac:dyDescent="0.25">
      <c r="A24" s="19"/>
      <c r="B24" s="63"/>
      <c r="C24" s="64"/>
      <c r="D24" s="61" t="s">
        <v>41</v>
      </c>
      <c r="E24" s="44">
        <v>19148.241878728528</v>
      </c>
      <c r="F24" s="44">
        <v>16297.693323967902</v>
      </c>
      <c r="G24" s="44">
        <v>12563.355568630259</v>
      </c>
      <c r="H24" s="40">
        <v>35258.650425369073</v>
      </c>
      <c r="L24" s="19"/>
      <c r="M24" s="63"/>
      <c r="N24" s="64"/>
      <c r="O24" s="61" t="s">
        <v>41</v>
      </c>
      <c r="P24" s="44">
        <f>+E24*'71'!E$27</f>
        <v>23954.450590289387</v>
      </c>
      <c r="Q24" s="44">
        <f>+F24*'71'!F$27</f>
        <v>18563.072695999439</v>
      </c>
      <c r="R24" s="44">
        <f>+G24*'71'!G$27</f>
        <v>13643.804147532463</v>
      </c>
      <c r="S24" s="40">
        <f>+H24*'71'!H$27</f>
        <v>35258.650425369073</v>
      </c>
    </row>
    <row r="25" spans="1:19" x14ac:dyDescent="0.25">
      <c r="A25" s="19"/>
      <c r="C25" s="63" t="s">
        <v>32</v>
      </c>
      <c r="D25" s="61" t="s">
        <v>6</v>
      </c>
      <c r="E25" s="44">
        <v>367732.62745090039</v>
      </c>
      <c r="F25" s="44">
        <v>401740.8321668299</v>
      </c>
      <c r="G25" s="44">
        <v>456589.72193134861</v>
      </c>
      <c r="H25" s="40">
        <v>596847.97168423468</v>
      </c>
      <c r="L25" s="19"/>
      <c r="N25" s="63" t="s">
        <v>32</v>
      </c>
      <c r="O25" s="61" t="s">
        <v>6</v>
      </c>
      <c r="P25" s="44">
        <f>+E25*'71'!E$27</f>
        <v>460033.51694107632</v>
      </c>
      <c r="Q25" s="44">
        <f>+F25*'71'!F$27</f>
        <v>457582.80783801927</v>
      </c>
      <c r="R25" s="44">
        <f>+G25*'71'!G$27</f>
        <v>495856.43801744463</v>
      </c>
      <c r="S25" s="40">
        <f>+H25*'71'!H$27</f>
        <v>596847.97168423468</v>
      </c>
    </row>
    <row r="26" spans="1:19" x14ac:dyDescent="0.25">
      <c r="A26" s="19"/>
      <c r="B26" s="63"/>
      <c r="C26" s="63"/>
      <c r="D26" s="61" t="s">
        <v>41</v>
      </c>
      <c r="E26" s="44">
        <v>20494.540467377028</v>
      </c>
      <c r="F26" s="44">
        <v>18376.325271268077</v>
      </c>
      <c r="G26" s="44">
        <v>15225.671519988196</v>
      </c>
      <c r="H26" s="40">
        <v>63546.400555121792</v>
      </c>
      <c r="L26" s="19"/>
      <c r="M26" s="63"/>
      <c r="N26" s="63"/>
      <c r="O26" s="61" t="s">
        <v>41</v>
      </c>
      <c r="P26" s="44">
        <f>+E26*'71'!E$27</f>
        <v>25638.670124688659</v>
      </c>
      <c r="Q26" s="44">
        <f>+F26*'71'!F$27</f>
        <v>20930.63448397434</v>
      </c>
      <c r="R26" s="44">
        <f>+G26*'71'!G$27</f>
        <v>16535.079270707181</v>
      </c>
      <c r="S26" s="40">
        <f>+H26*'71'!H$27</f>
        <v>63546.400555121792</v>
      </c>
    </row>
    <row r="27" spans="1:19" x14ac:dyDescent="0.25">
      <c r="A27" s="19"/>
      <c r="B27" s="63"/>
      <c r="C27" s="63" t="s">
        <v>33</v>
      </c>
      <c r="D27" s="61" t="s">
        <v>6</v>
      </c>
      <c r="E27" s="84" t="s">
        <v>34</v>
      </c>
      <c r="F27" s="84" t="s">
        <v>34</v>
      </c>
      <c r="G27" s="44">
        <v>396931.35844243853</v>
      </c>
      <c r="H27" s="40">
        <v>491480.52693839435</v>
      </c>
      <c r="L27" s="19"/>
      <c r="M27" s="63"/>
      <c r="N27" s="63" t="s">
        <v>33</v>
      </c>
      <c r="O27" s="61" t="s">
        <v>6</v>
      </c>
      <c r="P27" s="84" t="s">
        <v>34</v>
      </c>
      <c r="Q27" s="84" t="s">
        <v>34</v>
      </c>
      <c r="R27" s="44">
        <f>+G27*'71'!G$27</f>
        <v>431067.45526848827</v>
      </c>
      <c r="S27" s="40">
        <f>+H27*'71'!H$27</f>
        <v>491480.52693839435</v>
      </c>
    </row>
    <row r="28" spans="1:19" x14ac:dyDescent="0.25">
      <c r="A28" s="19"/>
      <c r="B28" s="63"/>
      <c r="C28" s="64"/>
      <c r="D28" s="61" t="s">
        <v>41</v>
      </c>
      <c r="E28" s="44"/>
      <c r="F28" s="44"/>
      <c r="G28" s="44">
        <v>18713.993263747125</v>
      </c>
      <c r="H28" s="40">
        <v>24996.757661040214</v>
      </c>
      <c r="L28" s="19"/>
      <c r="M28" s="63"/>
      <c r="N28" s="64"/>
      <c r="O28" s="61" t="s">
        <v>41</v>
      </c>
      <c r="P28" s="44"/>
      <c r="Q28" s="44"/>
      <c r="R28" s="44">
        <f>+G28*'71'!G$27</f>
        <v>20323.396684429379</v>
      </c>
      <c r="S28" s="40">
        <f>+H28*'71'!H$27</f>
        <v>24996.757661040214</v>
      </c>
    </row>
    <row r="29" spans="1:19" x14ac:dyDescent="0.25">
      <c r="A29" s="19"/>
      <c r="C29" s="63" t="s">
        <v>35</v>
      </c>
      <c r="D29" s="61" t="s">
        <v>6</v>
      </c>
      <c r="E29" s="44">
        <v>383426.38837301906</v>
      </c>
      <c r="F29" s="44">
        <v>460045.34017138701</v>
      </c>
      <c r="G29" s="44">
        <v>531301.63204718195</v>
      </c>
      <c r="H29" s="40">
        <v>631130.57437088003</v>
      </c>
      <c r="L29" s="19"/>
      <c r="N29" s="63" t="s">
        <v>35</v>
      </c>
      <c r="O29" s="61" t="s">
        <v>6</v>
      </c>
      <c r="P29" s="44">
        <f>+E29*'71'!E$27</f>
        <v>479666.41185464681</v>
      </c>
      <c r="Q29" s="44">
        <f>+F29*'71'!F$27</f>
        <v>523991.6424552098</v>
      </c>
      <c r="R29" s="44">
        <f>+G29*'71'!G$27</f>
        <v>576993.57240323967</v>
      </c>
      <c r="S29" s="40">
        <f>+H29*'71'!H$27</f>
        <v>631130.57437088003</v>
      </c>
    </row>
    <row r="30" spans="1:19" x14ac:dyDescent="0.25">
      <c r="A30" s="19"/>
      <c r="B30" s="63"/>
      <c r="C30" s="64"/>
      <c r="D30" s="61" t="s">
        <v>41</v>
      </c>
      <c r="E30" s="44">
        <v>9076.0654832070395</v>
      </c>
      <c r="F30" s="44">
        <v>16491.287137255749</v>
      </c>
      <c r="G30" s="44">
        <v>33494.311808569466</v>
      </c>
      <c r="H30" s="40">
        <v>19789.077786774182</v>
      </c>
      <c r="L30" s="19"/>
      <c r="M30" s="63"/>
      <c r="N30" s="64"/>
      <c r="O30" s="61" t="s">
        <v>41</v>
      </c>
      <c r="P30" s="44">
        <f>+E30*'71'!E$27</f>
        <v>11354.157919492005</v>
      </c>
      <c r="Q30" s="44">
        <f>+F30*'71'!F$27</f>
        <v>18783.576049334297</v>
      </c>
      <c r="R30" s="44">
        <f>+G30*'71'!G$27</f>
        <v>36374.82262410644</v>
      </c>
      <c r="S30" s="40">
        <f>+H30*'71'!H$27</f>
        <v>19789.077786774182</v>
      </c>
    </row>
    <row r="31" spans="1:19" x14ac:dyDescent="0.25">
      <c r="A31" s="19"/>
      <c r="B31" s="63"/>
      <c r="C31" s="63" t="s">
        <v>36</v>
      </c>
      <c r="D31" s="61" t="s">
        <v>6</v>
      </c>
      <c r="E31" s="44">
        <v>366675.49278226739</v>
      </c>
      <c r="F31" s="44">
        <v>408009.34369885433</v>
      </c>
      <c r="G31" s="44">
        <v>463935.97125607711</v>
      </c>
      <c r="H31" s="40">
        <v>516586.11785542435</v>
      </c>
      <c r="L31" s="19"/>
      <c r="M31" s="63"/>
      <c r="N31" s="63" t="s">
        <v>36</v>
      </c>
      <c r="O31" s="61" t="s">
        <v>6</v>
      </c>
      <c r="P31" s="44">
        <f>+E31*'71'!E$27</f>
        <v>458711.04147061647</v>
      </c>
      <c r="Q31" s="44">
        <f>+F31*'71'!F$27</f>
        <v>464722.6424729951</v>
      </c>
      <c r="R31" s="44">
        <f>+G31*'71'!G$27</f>
        <v>503834.46478409978</v>
      </c>
      <c r="S31" s="40">
        <f>+H31*'71'!H$27</f>
        <v>516586.11785542435</v>
      </c>
    </row>
    <row r="32" spans="1:19" x14ac:dyDescent="0.25">
      <c r="A32" s="19"/>
      <c r="B32" s="63"/>
      <c r="C32" s="64"/>
      <c r="D32" s="61" t="s">
        <v>41</v>
      </c>
      <c r="E32" s="44">
        <v>13510.374556511872</v>
      </c>
      <c r="F32" s="44">
        <v>17327.199503074316</v>
      </c>
      <c r="G32" s="44">
        <v>23653.125100435234</v>
      </c>
      <c r="H32" s="40">
        <v>16593.806369457128</v>
      </c>
      <c r="L32" s="19"/>
      <c r="M32" s="63"/>
      <c r="N32" s="64"/>
      <c r="O32" s="61" t="s">
        <v>41</v>
      </c>
      <c r="P32" s="44">
        <f>+E32*'71'!E$27</f>
        <v>16901.478570196348</v>
      </c>
      <c r="Q32" s="44">
        <f>+F32*'71'!F$27</f>
        <v>19735.680234001647</v>
      </c>
      <c r="R32" s="44">
        <f>+G32*'71'!G$27</f>
        <v>25687.293859072666</v>
      </c>
      <c r="S32" s="40">
        <f>+H32*'71'!H$27</f>
        <v>16593.806369457128</v>
      </c>
    </row>
    <row r="33" spans="1:19" x14ac:dyDescent="0.25">
      <c r="A33" s="19"/>
      <c r="C33" s="63" t="s">
        <v>37</v>
      </c>
      <c r="D33" s="61" t="s">
        <v>6</v>
      </c>
      <c r="E33" s="44">
        <v>383980.69637916662</v>
      </c>
      <c r="F33" s="44">
        <v>485020.92952009919</v>
      </c>
      <c r="G33" s="44">
        <v>516411.62714142521</v>
      </c>
      <c r="H33" s="40">
        <v>594010.19390149647</v>
      </c>
      <c r="L33" s="19"/>
      <c r="N33" s="63" t="s">
        <v>37</v>
      </c>
      <c r="O33" s="61" t="s">
        <v>6</v>
      </c>
      <c r="P33" s="44">
        <f>+E33*'71'!E$27</f>
        <v>480359.85117033741</v>
      </c>
      <c r="Q33" s="44">
        <f>+F33*'71'!F$27</f>
        <v>552438.83872339304</v>
      </c>
      <c r="R33" s="44">
        <f>+G33*'71'!G$27</f>
        <v>560823.02707558777</v>
      </c>
      <c r="S33" s="40">
        <f>+H33*'71'!H$27</f>
        <v>594010.19390149647</v>
      </c>
    </row>
    <row r="34" spans="1:19" x14ac:dyDescent="0.25">
      <c r="A34" s="19"/>
      <c r="B34" s="63"/>
      <c r="C34" s="63"/>
      <c r="D34" s="61" t="s">
        <v>41</v>
      </c>
      <c r="E34" s="44">
        <v>22996.258758586846</v>
      </c>
      <c r="F34" s="44">
        <v>30048.771517989804</v>
      </c>
      <c r="G34" s="44">
        <v>35692.010490065273</v>
      </c>
      <c r="H34" s="40">
        <v>25102.224305841588</v>
      </c>
      <c r="L34" s="19"/>
      <c r="M34" s="63"/>
      <c r="N34" s="63"/>
      <c r="O34" s="61" t="s">
        <v>41</v>
      </c>
      <c r="P34" s="44">
        <f>+E34*'71'!E$27</f>
        <v>28768.319706992141</v>
      </c>
      <c r="Q34" s="44">
        <f>+F34*'71'!F$27</f>
        <v>34225.550758990386</v>
      </c>
      <c r="R34" s="44">
        <f>+G34*'71'!G$27</f>
        <v>38761.523392210889</v>
      </c>
      <c r="S34" s="40">
        <f>+H34*'71'!H$27</f>
        <v>25102.224305841588</v>
      </c>
    </row>
    <row r="35" spans="1:19" x14ac:dyDescent="0.25">
      <c r="A35" s="19"/>
      <c r="B35" s="63"/>
      <c r="C35" s="63" t="s">
        <v>38</v>
      </c>
      <c r="D35" s="61" t="s">
        <v>6</v>
      </c>
      <c r="E35" s="44">
        <v>396076.9695947289</v>
      </c>
      <c r="F35" s="44">
        <v>425519.6046536378</v>
      </c>
      <c r="G35" s="44">
        <v>498386.85277896211</v>
      </c>
      <c r="H35" s="40">
        <v>658614.99362988165</v>
      </c>
      <c r="L35" s="19"/>
      <c r="M35" s="63"/>
      <c r="N35" s="63" t="s">
        <v>38</v>
      </c>
      <c r="O35" s="61" t="s">
        <v>6</v>
      </c>
      <c r="P35" s="44">
        <f>+E35*'71'!E$27</f>
        <v>495492.28896300582</v>
      </c>
      <c r="Q35" s="44">
        <f>+F35*'71'!F$27</f>
        <v>484666.82970049343</v>
      </c>
      <c r="R35" s="44">
        <f>+G35*'71'!G$27</f>
        <v>541248.12211795291</v>
      </c>
      <c r="S35" s="40">
        <f>+H35*'71'!H$27</f>
        <v>658614.99362988165</v>
      </c>
    </row>
    <row r="36" spans="1:19" x14ac:dyDescent="0.25">
      <c r="A36" s="19"/>
      <c r="B36" s="63"/>
      <c r="C36" s="64"/>
      <c r="D36" s="61" t="s">
        <v>41</v>
      </c>
      <c r="E36" s="44">
        <v>16926.400900642173</v>
      </c>
      <c r="F36" s="44">
        <v>14466.403295786033</v>
      </c>
      <c r="G36" s="44">
        <v>21741.572368637015</v>
      </c>
      <c r="H36" s="40">
        <v>56227.560656385023</v>
      </c>
      <c r="L36" s="19"/>
      <c r="M36" s="63"/>
      <c r="N36" s="64"/>
      <c r="O36" s="61" t="s">
        <v>41</v>
      </c>
      <c r="P36" s="44">
        <f>+E36*'71'!E$27</f>
        <v>21174.927526703355</v>
      </c>
      <c r="Q36" s="44">
        <f>+F36*'71'!F$27</f>
        <v>16477.23335390029</v>
      </c>
      <c r="R36" s="44">
        <f>+G36*'71'!G$27</f>
        <v>23611.3475923398</v>
      </c>
      <c r="S36" s="40">
        <f>+H36*'71'!H$27</f>
        <v>56227.560656385023</v>
      </c>
    </row>
    <row r="37" spans="1:19" x14ac:dyDescent="0.25">
      <c r="A37" s="19"/>
      <c r="C37" s="63" t="s">
        <v>39</v>
      </c>
      <c r="D37" s="61" t="s">
        <v>6</v>
      </c>
      <c r="E37" s="44">
        <v>523681.35481984093</v>
      </c>
      <c r="F37" s="44">
        <v>618178.01256557275</v>
      </c>
      <c r="G37" s="44">
        <v>727723.36454602901</v>
      </c>
      <c r="H37" s="40">
        <v>789057.82475315733</v>
      </c>
      <c r="L37" s="19"/>
      <c r="N37" s="63" t="s">
        <v>39</v>
      </c>
      <c r="O37" s="61" t="s">
        <v>6</v>
      </c>
      <c r="P37" s="44">
        <f>+E37*'71'!E$27</f>
        <v>655125.37487962097</v>
      </c>
      <c r="Q37" s="44">
        <f>+F37*'71'!F$27</f>
        <v>704104.75631218741</v>
      </c>
      <c r="R37" s="44">
        <f>+G37*'71'!G$27</f>
        <v>790307.5738969876</v>
      </c>
      <c r="S37" s="40">
        <f>+H37*'71'!H$27</f>
        <v>789057.82475315733</v>
      </c>
    </row>
    <row r="38" spans="1:19" x14ac:dyDescent="0.25">
      <c r="A38" s="19"/>
      <c r="B38" s="63"/>
      <c r="C38" s="64"/>
      <c r="D38" s="61" t="s">
        <v>41</v>
      </c>
      <c r="E38" s="44">
        <v>21257.295574629377</v>
      </c>
      <c r="F38" s="44">
        <v>27973.952791153413</v>
      </c>
      <c r="G38" s="44">
        <v>53262.057897979445</v>
      </c>
      <c r="H38" s="40">
        <v>37864.588601778116</v>
      </c>
      <c r="L38" s="19"/>
      <c r="M38" s="63"/>
      <c r="N38" s="64"/>
      <c r="O38" s="61" t="s">
        <v>41</v>
      </c>
      <c r="P38" s="44">
        <f>+E38*'71'!E$27</f>
        <v>26592.87676386135</v>
      </c>
      <c r="Q38" s="44">
        <f>+F38*'71'!F$27</f>
        <v>31862.332229123738</v>
      </c>
      <c r="R38" s="44">
        <f>+G38*'71'!G$27</f>
        <v>57842.59487720568</v>
      </c>
      <c r="S38" s="40">
        <f>+H38*'71'!H$27</f>
        <v>37864.588601778116</v>
      </c>
    </row>
    <row r="39" spans="1:19" x14ac:dyDescent="0.25">
      <c r="A39" s="19"/>
      <c r="B39" s="63"/>
      <c r="C39" s="63" t="s">
        <v>40</v>
      </c>
      <c r="D39" s="61" t="s">
        <v>6</v>
      </c>
      <c r="E39" s="44">
        <v>543945.54288924311</v>
      </c>
      <c r="F39" s="44">
        <v>691455.69894561602</v>
      </c>
      <c r="G39" s="44">
        <v>783316.31923067512</v>
      </c>
      <c r="H39" s="40">
        <v>860781.7285354198</v>
      </c>
      <c r="L39" s="19"/>
      <c r="M39" s="63"/>
      <c r="N39" s="63" t="s">
        <v>40</v>
      </c>
      <c r="O39" s="61" t="s">
        <v>6</v>
      </c>
      <c r="P39" s="44">
        <f>+E39*'71'!E$27</f>
        <v>680475.87415444304</v>
      </c>
      <c r="Q39" s="44">
        <f>+F39*'71'!F$27</f>
        <v>787568.0410990566</v>
      </c>
      <c r="R39" s="44">
        <f>+G39*'71'!G$27</f>
        <v>850681.52268451324</v>
      </c>
      <c r="S39" s="40">
        <f>+H39*'71'!H$27</f>
        <v>860781.7285354198</v>
      </c>
    </row>
    <row r="40" spans="1:19" x14ac:dyDescent="0.25">
      <c r="A40" s="19"/>
      <c r="B40" s="63"/>
      <c r="C40" s="64"/>
      <c r="D40" s="61" t="s">
        <v>41</v>
      </c>
      <c r="E40" s="44">
        <v>22010.0864114541</v>
      </c>
      <c r="F40" s="44">
        <v>39171.896395975666</v>
      </c>
      <c r="G40" s="44">
        <v>53207.61388043761</v>
      </c>
      <c r="H40" s="40">
        <v>43085.661192405809</v>
      </c>
      <c r="L40" s="19"/>
      <c r="M40" s="63"/>
      <c r="N40" s="64"/>
      <c r="O40" s="61" t="s">
        <v>41</v>
      </c>
      <c r="P40" s="44">
        <f>+E40*'71'!E$27</f>
        <v>27534.618100729076</v>
      </c>
      <c r="Q40" s="44">
        <f>+F40*'71'!F$27</f>
        <v>44616.789995016283</v>
      </c>
      <c r="R40" s="44">
        <f>+G40*'71'!G$27</f>
        <v>57783.46867415525</v>
      </c>
      <c r="S40" s="40">
        <f>+H40*'71'!H$27</f>
        <v>43085.661192405809</v>
      </c>
    </row>
    <row r="41" spans="1:19" x14ac:dyDescent="0.25">
      <c r="A41" s="19"/>
      <c r="C41" s="18" t="s">
        <v>20</v>
      </c>
      <c r="D41" s="61" t="s">
        <v>6</v>
      </c>
      <c r="E41" s="44">
        <f>+'87'!E23</f>
        <v>511224.7326053693</v>
      </c>
      <c r="F41" s="44">
        <f>+'87'!F23</f>
        <v>570226.65511341405</v>
      </c>
      <c r="G41" s="44">
        <f>+'87'!G23</f>
        <v>624744.47660233383</v>
      </c>
      <c r="H41" s="40">
        <f>+'87'!H23</f>
        <v>754408.13384092355</v>
      </c>
      <c r="L41" s="19"/>
      <c r="N41" s="18" t="s">
        <v>20</v>
      </c>
      <c r="O41" s="61" t="s">
        <v>6</v>
      </c>
      <c r="P41" s="44">
        <f>+E41*'71'!E$27</f>
        <v>639542.14048931689</v>
      </c>
      <c r="Q41" s="44">
        <f>+F41*'71'!F$27</f>
        <v>649488.16017417866</v>
      </c>
      <c r="R41" s="44">
        <f>+G41*'71'!G$27</f>
        <v>678472.50159013458</v>
      </c>
      <c r="S41" s="40">
        <f>+H41*'71'!H$27</f>
        <v>754408.13384092355</v>
      </c>
    </row>
    <row r="42" spans="1:19" x14ac:dyDescent="0.25">
      <c r="A42" s="19"/>
      <c r="B42" s="63"/>
      <c r="C42" s="63"/>
      <c r="D42" s="61" t="s">
        <v>41</v>
      </c>
      <c r="E42" s="44">
        <f>+'87'!E24</f>
        <v>9501.0341538378143</v>
      </c>
      <c r="F42" s="44">
        <f>+'87'!F24</f>
        <v>8939.0669741820348</v>
      </c>
      <c r="G42" s="44">
        <f>+'87'!G24</f>
        <v>10859.640004931956</v>
      </c>
      <c r="H42" s="40">
        <f>+'87'!H24</f>
        <v>12652.23500929355</v>
      </c>
      <c r="L42" s="19"/>
      <c r="M42" s="63"/>
      <c r="N42" s="63"/>
      <c r="O42" s="61" t="s">
        <v>41</v>
      </c>
      <c r="P42" s="44">
        <f>+E42*'71'!E$27</f>
        <v>11885.793726451104</v>
      </c>
      <c r="Q42" s="44">
        <f>+F42*'71'!F$27</f>
        <v>10181.597283593337</v>
      </c>
      <c r="R42" s="44">
        <f>+G42*'71'!G$27</f>
        <v>11793.569045356106</v>
      </c>
      <c r="S42" s="40">
        <f>+H42*'71'!H$27</f>
        <v>12652.23500929355</v>
      </c>
    </row>
    <row r="43" spans="1:19" x14ac:dyDescent="0.25">
      <c r="A43" s="19"/>
      <c r="B43" s="63"/>
      <c r="C43" s="63"/>
      <c r="D43" s="61"/>
      <c r="E43" s="44"/>
      <c r="F43" s="44"/>
      <c r="G43" s="44"/>
      <c r="H43" s="40"/>
      <c r="L43" s="19"/>
      <c r="M43" s="63"/>
      <c r="N43" s="63"/>
      <c r="O43" s="61"/>
      <c r="P43" s="44"/>
      <c r="Q43" s="44"/>
      <c r="R43" s="44"/>
      <c r="S43" s="40"/>
    </row>
    <row r="44" spans="1:19" x14ac:dyDescent="0.25">
      <c r="A44" s="19"/>
      <c r="B44" s="63" t="s">
        <v>21</v>
      </c>
      <c r="C44" s="63" t="s">
        <v>22</v>
      </c>
      <c r="D44" s="61" t="s">
        <v>6</v>
      </c>
      <c r="E44" s="44">
        <v>289751.01358609792</v>
      </c>
      <c r="F44" s="44">
        <v>346056.3951650089</v>
      </c>
      <c r="G44" s="44">
        <v>393340.36743341404</v>
      </c>
      <c r="H44" s="40">
        <v>467587.5347015665</v>
      </c>
      <c r="L44" s="19"/>
      <c r="M44" s="63" t="s">
        <v>21</v>
      </c>
      <c r="N44" s="63" t="s">
        <v>22</v>
      </c>
      <c r="O44" s="61" t="s">
        <v>6</v>
      </c>
      <c r="P44" s="44">
        <f>+E44*'71'!E$27</f>
        <v>362478.51799620845</v>
      </c>
      <c r="Q44" s="44">
        <f>+F44*'71'!F$27</f>
        <v>394158.23409294512</v>
      </c>
      <c r="R44" s="44">
        <f>+G44*'71'!G$27</f>
        <v>427167.6390326877</v>
      </c>
      <c r="S44" s="40">
        <f>+H44*'71'!H$27</f>
        <v>467587.5347015665</v>
      </c>
    </row>
    <row r="45" spans="1:19" x14ac:dyDescent="0.25">
      <c r="A45" s="19"/>
      <c r="B45" s="63"/>
      <c r="C45" s="63"/>
      <c r="D45" s="61" t="s">
        <v>41</v>
      </c>
      <c r="E45" s="44">
        <v>11730.475312669674</v>
      </c>
      <c r="F45" s="44">
        <v>26023.602523411286</v>
      </c>
      <c r="G45" s="44">
        <v>17592.5388295019</v>
      </c>
      <c r="H45" s="40">
        <v>16426.182878111878</v>
      </c>
      <c r="L45" s="19"/>
      <c r="M45" s="63"/>
      <c r="N45" s="63"/>
      <c r="O45" s="61" t="s">
        <v>41</v>
      </c>
      <c r="P45" s="44">
        <f>+E45*'71'!E$27</f>
        <v>14674.824616149761</v>
      </c>
      <c r="Q45" s="44">
        <f>+F45*'71'!F$27</f>
        <v>29640.883274165455</v>
      </c>
      <c r="R45" s="44">
        <f>+G45*'71'!G$27</f>
        <v>19105.497168839065</v>
      </c>
      <c r="S45" s="40">
        <f>+H45*'71'!H$27</f>
        <v>16426.182878111878</v>
      </c>
    </row>
    <row r="46" spans="1:19" x14ac:dyDescent="0.25">
      <c r="A46" s="19"/>
      <c r="B46" s="63"/>
      <c r="C46" s="63" t="s">
        <v>25</v>
      </c>
      <c r="D46" s="61" t="s">
        <v>6</v>
      </c>
      <c r="E46" s="44">
        <v>406381.06349447463</v>
      </c>
      <c r="F46" s="44">
        <v>437057.85151327529</v>
      </c>
      <c r="G46" s="44">
        <v>417681.66191715759</v>
      </c>
      <c r="H46" s="40">
        <v>531218.92860641878</v>
      </c>
      <c r="L46" s="19"/>
      <c r="M46" s="63"/>
      <c r="N46" s="63" t="s">
        <v>25</v>
      </c>
      <c r="O46" s="61" t="s">
        <v>6</v>
      </c>
      <c r="P46" s="44">
        <f>+E46*'71'!E$27</f>
        <v>508382.71043158771</v>
      </c>
      <c r="Q46" s="44">
        <f>+F46*'71'!F$27</f>
        <v>497808.89287362056</v>
      </c>
      <c r="R46" s="44">
        <f>+G46*'71'!G$27</f>
        <v>453602.28484203317</v>
      </c>
      <c r="S46" s="40">
        <f>+H46*'71'!H$27</f>
        <v>531218.92860641878</v>
      </c>
    </row>
    <row r="47" spans="1:19" x14ac:dyDescent="0.25">
      <c r="A47" s="19"/>
      <c r="B47" s="63"/>
      <c r="C47" s="64"/>
      <c r="D47" s="61" t="s">
        <v>41</v>
      </c>
      <c r="E47" s="44">
        <v>19623.961637442386</v>
      </c>
      <c r="F47" s="44">
        <v>33366.212765821016</v>
      </c>
      <c r="G47" s="44">
        <v>16904.525172435398</v>
      </c>
      <c r="H47" s="40">
        <v>27343.122876843077</v>
      </c>
      <c r="L47" s="19"/>
      <c r="M47" s="63"/>
      <c r="N47" s="64"/>
      <c r="O47" s="61" t="s">
        <v>41</v>
      </c>
      <c r="P47" s="44">
        <f>+E47*'71'!E$27</f>
        <v>24549.576008440421</v>
      </c>
      <c r="Q47" s="44">
        <f>+F47*'71'!F$27</f>
        <v>38004.116340270135</v>
      </c>
      <c r="R47" s="44">
        <f>+G47*'71'!G$27</f>
        <v>18358.314337264845</v>
      </c>
      <c r="S47" s="40">
        <f>+H47*'71'!H$27</f>
        <v>27343.122876843077</v>
      </c>
    </row>
    <row r="48" spans="1:19" x14ac:dyDescent="0.25">
      <c r="A48" s="19"/>
      <c r="B48" s="63"/>
      <c r="C48" s="63" t="s">
        <v>26</v>
      </c>
      <c r="D48" s="61" t="s">
        <v>6</v>
      </c>
      <c r="E48" s="44">
        <v>413889.61839440558</v>
      </c>
      <c r="F48" s="44">
        <v>470640.27321595844</v>
      </c>
      <c r="G48" s="44">
        <v>530107.70821901353</v>
      </c>
      <c r="H48" s="40">
        <v>630392.86983787233</v>
      </c>
      <c r="L48" s="19"/>
      <c r="M48" s="63"/>
      <c r="N48" s="63" t="s">
        <v>26</v>
      </c>
      <c r="O48" s="61" t="s">
        <v>6</v>
      </c>
      <c r="P48" s="44">
        <f>+E48*'71'!E$27</f>
        <v>517775.91261140135</v>
      </c>
      <c r="Q48" s="44">
        <f>+F48*'71'!F$27</f>
        <v>536059.27119297662</v>
      </c>
      <c r="R48" s="44">
        <f>+G48*'71'!G$27</f>
        <v>575696.97112584871</v>
      </c>
      <c r="S48" s="40">
        <f>+H48*'71'!H$27</f>
        <v>630392.86983787233</v>
      </c>
    </row>
    <row r="49" spans="1:19" x14ac:dyDescent="0.25">
      <c r="A49" s="19"/>
      <c r="B49" s="63"/>
      <c r="C49" s="64"/>
      <c r="D49" s="61" t="s">
        <v>41</v>
      </c>
      <c r="E49" s="44">
        <v>22991.203474729184</v>
      </c>
      <c r="F49" s="44">
        <v>29123.703141748014</v>
      </c>
      <c r="G49" s="44">
        <v>27886.356973278002</v>
      </c>
      <c r="H49" s="40">
        <v>38585.902855387132</v>
      </c>
      <c r="L49" s="19"/>
      <c r="M49" s="63"/>
      <c r="N49" s="64"/>
      <c r="O49" s="61" t="s">
        <v>41</v>
      </c>
      <c r="P49" s="44">
        <f>+E49*'71'!E$27</f>
        <v>28761.995546886206</v>
      </c>
      <c r="Q49" s="44">
        <f>+F49*'71'!F$27</f>
        <v>33171.897878450989</v>
      </c>
      <c r="R49" s="44">
        <f>+G49*'71'!G$27</f>
        <v>30284.583672979912</v>
      </c>
      <c r="S49" s="40">
        <f>+H49*'71'!H$27</f>
        <v>38585.902855387132</v>
      </c>
    </row>
    <row r="50" spans="1:19" x14ac:dyDescent="0.25">
      <c r="A50" s="19"/>
      <c r="B50" s="63"/>
      <c r="C50" s="63" t="s">
        <v>27</v>
      </c>
      <c r="D50" s="61" t="s">
        <v>6</v>
      </c>
      <c r="E50" s="44">
        <v>348957.25072900351</v>
      </c>
      <c r="F50" s="44">
        <v>400599.62247253256</v>
      </c>
      <c r="G50" s="44">
        <v>448568.37041611655</v>
      </c>
      <c r="H50" s="40">
        <v>471138.73906463786</v>
      </c>
      <c r="L50" s="19"/>
      <c r="M50" s="63"/>
      <c r="N50" s="63" t="s">
        <v>27</v>
      </c>
      <c r="O50" s="61" t="s">
        <v>6</v>
      </c>
      <c r="P50" s="44">
        <f>+E50*'71'!E$27</f>
        <v>436545.52066198335</v>
      </c>
      <c r="Q50" s="44">
        <f>+F50*'71'!F$27</f>
        <v>456282.96999621461</v>
      </c>
      <c r="R50" s="44">
        <f>+G50*'71'!G$27</f>
        <v>487145.25027190259</v>
      </c>
      <c r="S50" s="40">
        <f>+H50*'71'!H$27</f>
        <v>471138.73906463786</v>
      </c>
    </row>
    <row r="51" spans="1:19" x14ac:dyDescent="0.25">
      <c r="A51" s="19"/>
      <c r="B51" s="63"/>
      <c r="C51" s="64"/>
      <c r="D51" s="61" t="s">
        <v>41</v>
      </c>
      <c r="E51" s="44">
        <v>14645.687176419031</v>
      </c>
      <c r="F51" s="44">
        <v>13307.737000970234</v>
      </c>
      <c r="G51" s="44">
        <v>20489.468853030747</v>
      </c>
      <c r="H51" s="40">
        <v>19507.56092416812</v>
      </c>
      <c r="L51" s="19"/>
      <c r="M51" s="63"/>
      <c r="N51" s="64"/>
      <c r="O51" s="61" t="s">
        <v>41</v>
      </c>
      <c r="P51" s="44">
        <f>+E51*'71'!E$27</f>
        <v>18321.754657700207</v>
      </c>
      <c r="Q51" s="44">
        <f>+F51*'71'!F$27</f>
        <v>15157.512444105096</v>
      </c>
      <c r="R51" s="44">
        <f>+G51*'71'!G$27</f>
        <v>22251.563174391391</v>
      </c>
      <c r="S51" s="40">
        <f>+H51*'71'!H$27</f>
        <v>19507.56092416812</v>
      </c>
    </row>
    <row r="52" spans="1:19" x14ac:dyDescent="0.25">
      <c r="A52" s="19"/>
      <c r="B52" s="63"/>
      <c r="C52" s="63" t="s">
        <v>28</v>
      </c>
      <c r="D52" s="61" t="s">
        <v>6</v>
      </c>
      <c r="E52" s="44">
        <v>286429.93838635</v>
      </c>
      <c r="F52" s="44">
        <v>336164.85209628299</v>
      </c>
      <c r="G52" s="44">
        <v>359263.82344783074</v>
      </c>
      <c r="H52" s="40">
        <v>430414.00233948085</v>
      </c>
      <c r="L52" s="19"/>
      <c r="M52" s="63"/>
      <c r="N52" s="63" t="s">
        <v>28</v>
      </c>
      <c r="O52" s="61" t="s">
        <v>6</v>
      </c>
      <c r="P52" s="44">
        <f>+E52*'71'!E$27</f>
        <v>358323.85292132379</v>
      </c>
      <c r="Q52" s="44">
        <f>+F52*'71'!F$27</f>
        <v>382891.76653766632</v>
      </c>
      <c r="R52" s="44">
        <f>+G52*'71'!G$27</f>
        <v>390160.5122643442</v>
      </c>
      <c r="S52" s="40">
        <f>+H52*'71'!H$27</f>
        <v>430414.00233948085</v>
      </c>
    </row>
    <row r="53" spans="1:19" x14ac:dyDescent="0.25">
      <c r="A53" s="19"/>
      <c r="B53" s="63"/>
      <c r="C53" s="63"/>
      <c r="D53" s="61" t="s">
        <v>41</v>
      </c>
      <c r="E53" s="44">
        <v>13534.240485215641</v>
      </c>
      <c r="F53" s="44">
        <v>10450.12823052296</v>
      </c>
      <c r="G53" s="44">
        <v>18592.709786249241</v>
      </c>
      <c r="H53" s="40">
        <v>16933.41650916322</v>
      </c>
      <c r="L53" s="19"/>
      <c r="M53" s="63"/>
      <c r="N53" s="63"/>
      <c r="O53" s="61" t="s">
        <v>41</v>
      </c>
      <c r="P53" s="44">
        <f>+E53*'71'!E$27</f>
        <v>16931.334847004768</v>
      </c>
      <c r="Q53" s="44">
        <f>+F53*'71'!F$27</f>
        <v>11902.696054565651</v>
      </c>
      <c r="R53" s="44">
        <f>+G53*'71'!G$27</f>
        <v>20191.682827866676</v>
      </c>
      <c r="S53" s="40">
        <f>+H53*'71'!H$27</f>
        <v>16933.41650916322</v>
      </c>
    </row>
    <row r="54" spans="1:19" x14ac:dyDescent="0.25">
      <c r="A54" s="19"/>
      <c r="B54" s="63"/>
      <c r="C54" s="63" t="s">
        <v>29</v>
      </c>
      <c r="D54" s="61" t="s">
        <v>6</v>
      </c>
      <c r="E54" s="44">
        <v>304080.90713861299</v>
      </c>
      <c r="F54" s="44">
        <v>358996.10893529723</v>
      </c>
      <c r="G54" s="44">
        <v>410947.98352701886</v>
      </c>
      <c r="H54" s="40">
        <v>498497.18077432323</v>
      </c>
      <c r="L54" s="19"/>
      <c r="M54" s="63"/>
      <c r="N54" s="63" t="s">
        <v>29</v>
      </c>
      <c r="O54" s="61" t="s">
        <v>6</v>
      </c>
      <c r="P54" s="44">
        <f>+E54*'71'!E$27</f>
        <v>380405.21483040485</v>
      </c>
      <c r="Q54" s="44">
        <f>+F54*'71'!F$27</f>
        <v>408896.56807730353</v>
      </c>
      <c r="R54" s="44">
        <f>+G54*'71'!G$27</f>
        <v>446289.51011034253</v>
      </c>
      <c r="S54" s="40">
        <f>+H54*'71'!H$27</f>
        <v>498497.18077432323</v>
      </c>
    </row>
    <row r="55" spans="1:19" x14ac:dyDescent="0.25">
      <c r="A55" s="19"/>
      <c r="B55" s="63"/>
      <c r="C55" s="64"/>
      <c r="D55" s="61" t="s">
        <v>41</v>
      </c>
      <c r="E55" s="44">
        <v>9104.5131839340957</v>
      </c>
      <c r="F55" s="44">
        <v>10601.171187170392</v>
      </c>
      <c r="G55" s="44">
        <v>13088.466469124198</v>
      </c>
      <c r="H55" s="40">
        <v>14102.598554603192</v>
      </c>
      <c r="L55" s="19"/>
      <c r="M55" s="63"/>
      <c r="N55" s="64"/>
      <c r="O55" s="61" t="s">
        <v>41</v>
      </c>
      <c r="P55" s="44">
        <f>+E55*'71'!E$27</f>
        <v>11389.745993101553</v>
      </c>
      <c r="Q55" s="44">
        <f>+F55*'71'!F$27</f>
        <v>12074.733982187077</v>
      </c>
      <c r="R55" s="44">
        <f>+G55*'71'!G$27</f>
        <v>14214.074585468879</v>
      </c>
      <c r="S55" s="40">
        <f>+H55*'71'!H$27</f>
        <v>14102.598554603192</v>
      </c>
    </row>
    <row r="56" spans="1:19" x14ac:dyDescent="0.25">
      <c r="A56" s="19"/>
      <c r="B56" s="63"/>
      <c r="C56" s="63" t="s">
        <v>30</v>
      </c>
      <c r="D56" s="61" t="s">
        <v>6</v>
      </c>
      <c r="E56" s="44">
        <v>430032.31946773763</v>
      </c>
      <c r="F56" s="44">
        <v>475290.8743844736</v>
      </c>
      <c r="G56" s="44">
        <v>560564.26262420125</v>
      </c>
      <c r="H56" s="40">
        <v>669396.80336713139</v>
      </c>
      <c r="L56" s="19"/>
      <c r="M56" s="63"/>
      <c r="N56" s="63" t="s">
        <v>30</v>
      </c>
      <c r="O56" s="61" t="s">
        <v>6</v>
      </c>
      <c r="P56" s="44">
        <f>+E56*'71'!E$27</f>
        <v>537970.43165413977</v>
      </c>
      <c r="Q56" s="44">
        <f>+F56*'71'!F$27</f>
        <v>541356.30592391547</v>
      </c>
      <c r="R56" s="44">
        <f>+G56*'71'!G$27</f>
        <v>608772.78920988261</v>
      </c>
      <c r="S56" s="40">
        <f>+H56*'71'!H$27</f>
        <v>669396.80336713139</v>
      </c>
    </row>
    <row r="57" spans="1:19" x14ac:dyDescent="0.25">
      <c r="A57" s="19"/>
      <c r="B57" s="63"/>
      <c r="C57" s="64"/>
      <c r="D57" s="61" t="s">
        <v>41</v>
      </c>
      <c r="E57" s="44">
        <v>13871.785646309721</v>
      </c>
      <c r="F57" s="44">
        <v>10635.541140061436</v>
      </c>
      <c r="G57" s="44">
        <v>14673.25647322337</v>
      </c>
      <c r="H57" s="40">
        <v>14818.252628144915</v>
      </c>
      <c r="L57" s="19"/>
      <c r="M57" s="63"/>
      <c r="N57" s="64"/>
      <c r="O57" s="61" t="s">
        <v>41</v>
      </c>
      <c r="P57" s="44">
        <f>+E57*'71'!E$27</f>
        <v>17353.603843533459</v>
      </c>
      <c r="Q57" s="44">
        <f>+F57*'71'!F$27</f>
        <v>12113.881358529976</v>
      </c>
      <c r="R57" s="44">
        <f>+G57*'71'!G$27</f>
        <v>15935.156529920581</v>
      </c>
      <c r="S57" s="40">
        <f>+H57*'71'!H$27</f>
        <v>14818.252628144915</v>
      </c>
    </row>
    <row r="58" spans="1:19" x14ac:dyDescent="0.25">
      <c r="A58" s="19"/>
      <c r="B58" s="63"/>
      <c r="C58" s="63" t="s">
        <v>42</v>
      </c>
      <c r="D58" s="61" t="s">
        <v>6</v>
      </c>
      <c r="E58" s="44">
        <v>299583.81878203579</v>
      </c>
      <c r="F58" s="44">
        <v>353371.31979988329</v>
      </c>
      <c r="G58" s="44">
        <v>364403.58835824474</v>
      </c>
      <c r="H58" s="40">
        <v>461076.26047727407</v>
      </c>
      <c r="L58" s="19"/>
      <c r="M58" s="63"/>
      <c r="N58" s="63" t="s">
        <v>42</v>
      </c>
      <c r="O58" s="61" t="s">
        <v>6</v>
      </c>
      <c r="P58" s="44">
        <f>+E58*'71'!E$27</f>
        <v>374779.35729632672</v>
      </c>
      <c r="Q58" s="44">
        <f>+F58*'71'!F$27</f>
        <v>402489.93325206707</v>
      </c>
      <c r="R58" s="44">
        <f>+G58*'71'!G$27</f>
        <v>395742.29695705383</v>
      </c>
      <c r="S58" s="40">
        <f>+H58*'71'!H$27</f>
        <v>461076.26047727407</v>
      </c>
    </row>
    <row r="59" spans="1:19" x14ac:dyDescent="0.25">
      <c r="A59" s="19"/>
      <c r="B59" s="63"/>
      <c r="C59" s="64"/>
      <c r="D59" s="61" t="s">
        <v>41</v>
      </c>
      <c r="E59" s="44">
        <v>11611.409704002337</v>
      </c>
      <c r="F59" s="44">
        <v>15080.616133506581</v>
      </c>
      <c r="G59" s="44">
        <v>12281.932057573009</v>
      </c>
      <c r="H59" s="40">
        <v>15907.955334423119</v>
      </c>
      <c r="L59" s="19"/>
      <c r="M59" s="63"/>
      <c r="N59" s="64"/>
      <c r="O59" s="61" t="s">
        <v>41</v>
      </c>
      <c r="P59" s="44">
        <f>+E59*'71'!E$27</f>
        <v>14525.873539706923</v>
      </c>
      <c r="Q59" s="44">
        <f>+F59*'71'!F$27</f>
        <v>17176.821776063996</v>
      </c>
      <c r="R59" s="44">
        <f>+G59*'71'!G$27</f>
        <v>13338.178214524289</v>
      </c>
      <c r="S59" s="40">
        <f>+H59*'71'!H$27</f>
        <v>15907.955334423119</v>
      </c>
    </row>
    <row r="60" spans="1:19" x14ac:dyDescent="0.25">
      <c r="A60" s="19"/>
      <c r="B60" s="63"/>
      <c r="C60" s="63" t="s">
        <v>32</v>
      </c>
      <c r="D60" s="61" t="s">
        <v>6</v>
      </c>
      <c r="E60" s="44">
        <v>282522.6615200573</v>
      </c>
      <c r="F60" s="44">
        <v>320156.63517052354</v>
      </c>
      <c r="G60" s="44">
        <v>365098.21508627431</v>
      </c>
      <c r="H60" s="40">
        <v>468203.3974553569</v>
      </c>
      <c r="L60" s="19"/>
      <c r="M60" s="63"/>
      <c r="N60" s="63" t="s">
        <v>32</v>
      </c>
      <c r="O60" s="61" t="s">
        <v>6</v>
      </c>
      <c r="P60" s="44">
        <f>+E60*'71'!E$27</f>
        <v>353435.84956159163</v>
      </c>
      <c r="Q60" s="44">
        <f>+F60*'71'!F$27</f>
        <v>364658.40745922632</v>
      </c>
      <c r="R60" s="44">
        <f>+G60*'71'!G$27</f>
        <v>396496.66158369393</v>
      </c>
      <c r="S60" s="40">
        <f>+H60*'71'!H$27</f>
        <v>468203.3974553569</v>
      </c>
    </row>
    <row r="61" spans="1:19" x14ac:dyDescent="0.25">
      <c r="A61" s="19"/>
      <c r="B61" s="63"/>
      <c r="C61" s="63"/>
      <c r="D61" s="61" t="s">
        <v>41</v>
      </c>
      <c r="E61" s="44">
        <v>13051.596873727205</v>
      </c>
      <c r="F61" s="44">
        <v>13248.082684417514</v>
      </c>
      <c r="G61" s="44">
        <v>15117.776894868548</v>
      </c>
      <c r="H61" s="40">
        <v>23581.547454922889</v>
      </c>
      <c r="L61" s="19"/>
      <c r="M61" s="63"/>
      <c r="N61" s="63"/>
      <c r="O61" s="61" t="s">
        <v>41</v>
      </c>
      <c r="P61" s="44">
        <f>+E61*'71'!E$27</f>
        <v>16327.547689032732</v>
      </c>
      <c r="Q61" s="44">
        <f>+F61*'71'!F$27</f>
        <v>15089.566177551547</v>
      </c>
      <c r="R61" s="44">
        <f>+G61*'71'!G$27</f>
        <v>16417.905707827245</v>
      </c>
      <c r="S61" s="40">
        <f>+H61*'71'!H$27</f>
        <v>23581.547454922889</v>
      </c>
    </row>
    <row r="62" spans="1:19" x14ac:dyDescent="0.25">
      <c r="A62" s="19"/>
      <c r="B62" s="63"/>
      <c r="C62" s="63" t="s">
        <v>33</v>
      </c>
      <c r="D62" s="61" t="s">
        <v>6</v>
      </c>
      <c r="E62" s="84" t="s">
        <v>34</v>
      </c>
      <c r="F62" s="84" t="s">
        <v>34</v>
      </c>
      <c r="G62" s="44">
        <v>337170.35225923505</v>
      </c>
      <c r="H62" s="40">
        <v>428107.31903822813</v>
      </c>
      <c r="L62" s="19"/>
      <c r="M62" s="63"/>
      <c r="N62" s="63" t="s">
        <v>33</v>
      </c>
      <c r="O62" s="61" t="s">
        <v>6</v>
      </c>
      <c r="P62" s="84" t="s">
        <v>34</v>
      </c>
      <c r="Q62" s="84" t="s">
        <v>34</v>
      </c>
      <c r="R62" s="44">
        <f>+G62*'71'!G$27</f>
        <v>366167.00255352928</v>
      </c>
      <c r="S62" s="40">
        <f>+H62*'71'!H$27</f>
        <v>428107.31903822813</v>
      </c>
    </row>
    <row r="63" spans="1:19" x14ac:dyDescent="0.25">
      <c r="A63" s="19"/>
      <c r="B63" s="63"/>
      <c r="C63" s="64"/>
      <c r="D63" s="61" t="s">
        <v>41</v>
      </c>
      <c r="E63" s="44"/>
      <c r="F63" s="44"/>
      <c r="G63" s="44">
        <v>18850.350642680271</v>
      </c>
      <c r="H63" s="40">
        <v>22264.975359383508</v>
      </c>
      <c r="L63" s="19"/>
      <c r="M63" s="63"/>
      <c r="N63" s="64"/>
      <c r="O63" s="61" t="s">
        <v>41</v>
      </c>
      <c r="P63" s="44"/>
      <c r="Q63" s="44"/>
      <c r="R63" s="44">
        <f>+G63*'71'!G$27</f>
        <v>20471.480797950775</v>
      </c>
      <c r="S63" s="40">
        <f>+H63*'71'!H$27</f>
        <v>22264.975359383508</v>
      </c>
    </row>
    <row r="64" spans="1:19" x14ac:dyDescent="0.25">
      <c r="A64" s="19"/>
      <c r="B64" s="63"/>
      <c r="C64" s="63" t="s">
        <v>35</v>
      </c>
      <c r="D64" s="61" t="s">
        <v>6</v>
      </c>
      <c r="E64" s="44">
        <v>294814.51604677655</v>
      </c>
      <c r="F64" s="44">
        <v>347727.50324828859</v>
      </c>
      <c r="G64" s="44">
        <v>409060.80657104077</v>
      </c>
      <c r="H64" s="40">
        <v>522242.00201612082</v>
      </c>
      <c r="L64" s="19"/>
      <c r="M64" s="63"/>
      <c r="N64" s="63" t="s">
        <v>35</v>
      </c>
      <c r="O64" s="61" t="s">
        <v>6</v>
      </c>
      <c r="P64" s="44">
        <f>+E64*'71'!E$27</f>
        <v>368812.95957451744</v>
      </c>
      <c r="Q64" s="44">
        <f>+F64*'71'!F$27</f>
        <v>396061.6261998007</v>
      </c>
      <c r="R64" s="44">
        <f>+G64*'71'!G$27</f>
        <v>444240.03593615029</v>
      </c>
      <c r="S64" s="40">
        <f>+H64*'71'!H$27</f>
        <v>522242.00201612082</v>
      </c>
    </row>
    <row r="65" spans="1:19" x14ac:dyDescent="0.25">
      <c r="A65" s="19"/>
      <c r="B65" s="63"/>
      <c r="C65" s="64"/>
      <c r="D65" s="61" t="s">
        <v>41</v>
      </c>
      <c r="E65" s="44">
        <v>6959.8229441933217</v>
      </c>
      <c r="F65" s="44">
        <v>10389.071693493714</v>
      </c>
      <c r="G65" s="44">
        <v>22693.758306708143</v>
      </c>
      <c r="H65" s="40">
        <v>18362.846214321096</v>
      </c>
      <c r="L65" s="19"/>
      <c r="M65" s="63"/>
      <c r="N65" s="64"/>
      <c r="O65" s="61" t="s">
        <v>41</v>
      </c>
      <c r="P65" s="44">
        <f>+E65*'71'!E$27</f>
        <v>8706.7385031858448</v>
      </c>
      <c r="Q65" s="44">
        <f>+F65*'71'!F$27</f>
        <v>11833.152658889339</v>
      </c>
      <c r="R65" s="44">
        <f>+G65*'71'!G$27</f>
        <v>24645.421521085045</v>
      </c>
      <c r="S65" s="40">
        <f>+H65*'71'!H$27</f>
        <v>18362.846214321096</v>
      </c>
    </row>
    <row r="66" spans="1:19" x14ac:dyDescent="0.25">
      <c r="A66" s="19"/>
      <c r="B66" s="63"/>
      <c r="C66" s="63" t="s">
        <v>36</v>
      </c>
      <c r="D66" s="61" t="s">
        <v>6</v>
      </c>
      <c r="E66" s="44">
        <v>306747.19041364279</v>
      </c>
      <c r="F66" s="44">
        <v>337982.37343233859</v>
      </c>
      <c r="G66" s="44">
        <v>405935.89045138558</v>
      </c>
      <c r="H66" s="40">
        <v>491936.80663855071</v>
      </c>
      <c r="L66" s="19"/>
      <c r="M66" s="63"/>
      <c r="N66" s="63" t="s">
        <v>36</v>
      </c>
      <c r="O66" s="61" t="s">
        <v>6</v>
      </c>
      <c r="P66" s="44">
        <f>+E66*'71'!E$27</f>
        <v>383740.73520746711</v>
      </c>
      <c r="Q66" s="44">
        <f>+F66*'71'!F$27</f>
        <v>384961.92333943368</v>
      </c>
      <c r="R66" s="44">
        <f>+G66*'71'!G$27</f>
        <v>440846.37703020475</v>
      </c>
      <c r="S66" s="40">
        <f>+H66*'71'!H$27</f>
        <v>491936.80663855071</v>
      </c>
    </row>
    <row r="67" spans="1:19" x14ac:dyDescent="0.25">
      <c r="A67" s="19"/>
      <c r="B67" s="63"/>
      <c r="C67" s="64"/>
      <c r="D67" s="61" t="s">
        <v>41</v>
      </c>
      <c r="E67" s="44">
        <v>16968.105234767601</v>
      </c>
      <c r="F67" s="44">
        <v>14782.82781170922</v>
      </c>
      <c r="G67" s="44">
        <v>20081.369345012583</v>
      </c>
      <c r="H67" s="40">
        <v>22779.008695073986</v>
      </c>
      <c r="L67" s="19"/>
      <c r="M67" s="63"/>
      <c r="N67" s="64"/>
      <c r="O67" s="61" t="s">
        <v>41</v>
      </c>
      <c r="P67" s="44">
        <f>+E67*'71'!E$27</f>
        <v>21227.099648694268</v>
      </c>
      <c r="Q67" s="44">
        <f>+F67*'71'!F$27</f>
        <v>16837.6408775368</v>
      </c>
      <c r="R67" s="44">
        <f>+G67*'71'!G$27</f>
        <v>21808.367108683666</v>
      </c>
      <c r="S67" s="40">
        <f>+H67*'71'!H$27</f>
        <v>22779.008695073986</v>
      </c>
    </row>
    <row r="68" spans="1:19" x14ac:dyDescent="0.25">
      <c r="A68" s="19"/>
      <c r="B68" s="63"/>
      <c r="C68" s="63" t="s">
        <v>37</v>
      </c>
      <c r="D68" s="61" t="s">
        <v>6</v>
      </c>
      <c r="E68" s="44">
        <v>292272.32847805426</v>
      </c>
      <c r="F68" s="44">
        <v>369959.314669799</v>
      </c>
      <c r="G68" s="44">
        <v>397449.62176911248</v>
      </c>
      <c r="H68" s="40">
        <v>503065.42642080243</v>
      </c>
      <c r="L68" s="19"/>
      <c r="M68" s="63"/>
      <c r="N68" s="63" t="s">
        <v>37</v>
      </c>
      <c r="O68" s="61" t="s">
        <v>6</v>
      </c>
      <c r="P68" s="44">
        <f>+E68*'71'!E$27</f>
        <v>365632.68292604585</v>
      </c>
      <c r="Q68" s="44">
        <f>+F68*'71'!F$27</f>
        <v>421383.65940890106</v>
      </c>
      <c r="R68" s="44">
        <f>+G68*'71'!G$27</f>
        <v>431630.28924125619</v>
      </c>
      <c r="S68" s="40">
        <f>+H68*'71'!H$27</f>
        <v>503065.42642080243</v>
      </c>
    </row>
    <row r="69" spans="1:19" x14ac:dyDescent="0.25">
      <c r="A69" s="19"/>
      <c r="B69" s="63"/>
      <c r="C69" s="63"/>
      <c r="D69" s="61" t="s">
        <v>41</v>
      </c>
      <c r="E69" s="44">
        <v>11691.869266729458</v>
      </c>
      <c r="F69" s="44">
        <v>24423.54659845461</v>
      </c>
      <c r="G69" s="44">
        <v>24592.785295959617</v>
      </c>
      <c r="H69" s="40">
        <v>20655.072399436467</v>
      </c>
      <c r="L69" s="19"/>
      <c r="M69" s="63"/>
      <c r="N69" s="63"/>
      <c r="O69" s="61" t="s">
        <v>41</v>
      </c>
      <c r="P69" s="44">
        <f>+E69*'71'!E$27</f>
        <v>14626.528452678551</v>
      </c>
      <c r="Q69" s="44">
        <f>+F69*'71'!F$27</f>
        <v>27818.4195756398</v>
      </c>
      <c r="R69" s="44">
        <f>+G69*'71'!G$27</f>
        <v>26707.764831412147</v>
      </c>
      <c r="S69" s="40">
        <f>+H69*'71'!H$27</f>
        <v>20655.072399436467</v>
      </c>
    </row>
    <row r="70" spans="1:19" x14ac:dyDescent="0.25">
      <c r="A70" s="19"/>
      <c r="B70" s="63"/>
      <c r="C70" s="63" t="s">
        <v>38</v>
      </c>
      <c r="D70" s="61" t="s">
        <v>6</v>
      </c>
      <c r="E70" s="44">
        <v>312849.24654771952</v>
      </c>
      <c r="F70" s="44">
        <v>347448.29548758606</v>
      </c>
      <c r="G70" s="44">
        <v>424023.29130403127</v>
      </c>
      <c r="H70" s="40">
        <v>506666.08705348731</v>
      </c>
      <c r="L70" s="19"/>
      <c r="M70" s="63"/>
      <c r="N70" s="63" t="s">
        <v>38</v>
      </c>
      <c r="O70" s="61" t="s">
        <v>6</v>
      </c>
      <c r="P70" s="44">
        <f>+E70*'71'!E$27</f>
        <v>391374.40743119706</v>
      </c>
      <c r="Q70" s="44">
        <f>+F70*'71'!F$27</f>
        <v>395743.6085603605</v>
      </c>
      <c r="R70" s="44">
        <f>+G70*'71'!G$27</f>
        <v>460489.29435617797</v>
      </c>
      <c r="S70" s="40">
        <f>+H70*'71'!H$27</f>
        <v>506666.08705348731</v>
      </c>
    </row>
    <row r="71" spans="1:19" x14ac:dyDescent="0.25">
      <c r="A71" s="19"/>
      <c r="B71" s="63"/>
      <c r="C71" s="64"/>
      <c r="D71" s="61" t="s">
        <v>41</v>
      </c>
      <c r="E71" s="44">
        <v>16483.761911923135</v>
      </c>
      <c r="F71" s="44">
        <v>17804.59428879842</v>
      </c>
      <c r="G71" s="44">
        <v>23029.947327311937</v>
      </c>
      <c r="H71" s="40">
        <v>20871.678773146537</v>
      </c>
      <c r="L71" s="19"/>
      <c r="M71" s="63"/>
      <c r="N71" s="64"/>
      <c r="O71" s="61" t="s">
        <v>41</v>
      </c>
      <c r="P71" s="44">
        <f>+E71*'71'!E$27</f>
        <v>20621.18615181584</v>
      </c>
      <c r="Q71" s="44">
        <f>+F71*'71'!F$27</f>
        <v>20279.432894941401</v>
      </c>
      <c r="R71" s="44">
        <f>+G71*'71'!G$27</f>
        <v>25010.522797460766</v>
      </c>
      <c r="S71" s="40">
        <f>+H71*'71'!H$27</f>
        <v>20871.678773146537</v>
      </c>
    </row>
    <row r="72" spans="1:19" x14ac:dyDescent="0.25">
      <c r="A72" s="19"/>
      <c r="B72" s="63"/>
      <c r="C72" s="63" t="s">
        <v>39</v>
      </c>
      <c r="D72" s="61" t="s">
        <v>6</v>
      </c>
      <c r="E72" s="44">
        <v>390367.96985526173</v>
      </c>
      <c r="F72" s="44">
        <v>470444.61521286098</v>
      </c>
      <c r="G72" s="44">
        <v>571881.67374472623</v>
      </c>
      <c r="H72" s="40">
        <v>681239.13035047753</v>
      </c>
      <c r="L72" s="19"/>
      <c r="M72" s="63"/>
      <c r="N72" s="63" t="s">
        <v>39</v>
      </c>
      <c r="O72" s="61" t="s">
        <v>6</v>
      </c>
      <c r="P72" s="44">
        <f>+E72*'71'!E$27</f>
        <v>488350.33028893237</v>
      </c>
      <c r="Q72" s="44">
        <f>+F72*'71'!F$27</f>
        <v>535836.4167274487</v>
      </c>
      <c r="R72" s="44">
        <f>+G72*'71'!G$27</f>
        <v>621063.49768677272</v>
      </c>
      <c r="S72" s="40">
        <f>+H72*'71'!H$27</f>
        <v>681239.13035047753</v>
      </c>
    </row>
    <row r="73" spans="1:19" x14ac:dyDescent="0.25">
      <c r="A73" s="19"/>
      <c r="B73" s="63"/>
      <c r="C73" s="64"/>
      <c r="D73" s="61" t="s">
        <v>41</v>
      </c>
      <c r="E73" s="44">
        <v>19872.500708344236</v>
      </c>
      <c r="F73" s="44">
        <v>16900.976315771732</v>
      </c>
      <c r="G73" s="44">
        <v>34802.762878416921</v>
      </c>
      <c r="H73" s="40">
        <v>33880.899841773098</v>
      </c>
      <c r="L73" s="19"/>
      <c r="M73" s="63"/>
      <c r="N73" s="64"/>
      <c r="O73" s="61" t="s">
        <v>41</v>
      </c>
      <c r="P73" s="44">
        <f>+E73*'71'!E$27</f>
        <v>24860.498386138635</v>
      </c>
      <c r="Q73" s="44">
        <f>+F73*'71'!F$27</f>
        <v>19250.212023664004</v>
      </c>
      <c r="R73" s="44">
        <f>+G73*'71'!G$27</f>
        <v>37795.800485960775</v>
      </c>
      <c r="S73" s="40">
        <f>+H73*'71'!H$27</f>
        <v>33880.899841773098</v>
      </c>
    </row>
    <row r="74" spans="1:19" x14ac:dyDescent="0.25">
      <c r="A74" s="19"/>
      <c r="B74" s="63"/>
      <c r="C74" s="63" t="s">
        <v>40</v>
      </c>
      <c r="D74" s="61" t="s">
        <v>6</v>
      </c>
      <c r="E74" s="44">
        <v>389149.3620094076</v>
      </c>
      <c r="F74" s="44">
        <v>451246.53932285612</v>
      </c>
      <c r="G74" s="44">
        <v>529793.34574350901</v>
      </c>
      <c r="H74" s="40">
        <v>715107.78438422142</v>
      </c>
      <c r="L74" s="19"/>
      <c r="M74" s="63"/>
      <c r="N74" s="63" t="s">
        <v>40</v>
      </c>
      <c r="O74" s="61" t="s">
        <v>6</v>
      </c>
      <c r="P74" s="44">
        <f>+E74*'71'!E$27</f>
        <v>486825.85187376884</v>
      </c>
      <c r="Q74" s="44">
        <f>+F74*'71'!F$27</f>
        <v>513969.80828873313</v>
      </c>
      <c r="R74" s="44">
        <f>+G74*'71'!G$27</f>
        <v>575355.57347745087</v>
      </c>
      <c r="S74" s="40">
        <f>+H74*'71'!H$27</f>
        <v>715107.78438422142</v>
      </c>
    </row>
    <row r="75" spans="1:19" x14ac:dyDescent="0.25">
      <c r="A75" s="19"/>
      <c r="B75" s="63"/>
      <c r="C75" s="64"/>
      <c r="D75" s="61" t="s">
        <v>41</v>
      </c>
      <c r="E75" s="44">
        <v>24054.549191916132</v>
      </c>
      <c r="F75" s="44">
        <v>24536.239866065207</v>
      </c>
      <c r="G75" s="44">
        <v>24797.301616945962</v>
      </c>
      <c r="H75" s="40">
        <v>33661.41250223347</v>
      </c>
      <c r="L75" s="19"/>
      <c r="M75" s="63"/>
      <c r="N75" s="64"/>
      <c r="O75" s="61" t="s">
        <v>41</v>
      </c>
      <c r="P75" s="44">
        <f>+E75*'71'!E$27</f>
        <v>30092.241039087079</v>
      </c>
      <c r="Q75" s="44">
        <f>+F75*'71'!F$27</f>
        <v>27946.777207448271</v>
      </c>
      <c r="R75" s="44">
        <f>+G75*'71'!G$27</f>
        <v>26929.869556003316</v>
      </c>
      <c r="S75" s="40">
        <f>+H75*'71'!H$27</f>
        <v>33661.41250223347</v>
      </c>
    </row>
    <row r="76" spans="1:19" x14ac:dyDescent="0.25">
      <c r="A76" s="19"/>
      <c r="B76" s="63"/>
      <c r="C76" s="18" t="s">
        <v>20</v>
      </c>
      <c r="D76" s="61" t="s">
        <v>6</v>
      </c>
      <c r="E76" s="44">
        <f>+'87'!E25</f>
        <v>367680.461007829</v>
      </c>
      <c r="F76" s="44">
        <f>+'87'!F25</f>
        <v>414920.77312944859</v>
      </c>
      <c r="G76" s="44">
        <f>+'87'!G25</f>
        <v>478731.40732491715</v>
      </c>
      <c r="H76" s="40">
        <f>+'87'!H25</f>
        <v>580505.28163934732</v>
      </c>
      <c r="L76" s="19"/>
      <c r="M76" s="63"/>
      <c r="N76" s="18" t="s">
        <v>20</v>
      </c>
      <c r="O76" s="61" t="s">
        <v>6</v>
      </c>
      <c r="P76" s="44">
        <f>+E76*'71'!E$27</f>
        <v>459968.25672079402</v>
      </c>
      <c r="Q76" s="44">
        <f>+F76*'71'!F$27</f>
        <v>472594.76059444196</v>
      </c>
      <c r="R76" s="44">
        <f>+G76*'71'!G$27</f>
        <v>519902.30835486006</v>
      </c>
      <c r="S76" s="40">
        <f>+H76*'71'!H$27</f>
        <v>580505.28163934732</v>
      </c>
    </row>
    <row r="77" spans="1:19" x14ac:dyDescent="0.25">
      <c r="A77" s="19"/>
      <c r="B77" s="63"/>
      <c r="C77" s="63"/>
      <c r="D77" s="61" t="s">
        <v>41</v>
      </c>
      <c r="E77" s="44">
        <f>+'87'!E26</f>
        <v>6730.8004001449726</v>
      </c>
      <c r="F77" s="44">
        <f>+'87'!F26</f>
        <v>5627.6738866616915</v>
      </c>
      <c r="G77" s="44">
        <f>+'87'!G26</f>
        <v>7711.3076200065843</v>
      </c>
      <c r="H77" s="40">
        <f>+'87'!H26</f>
        <v>7826.1668204807802</v>
      </c>
      <c r="L77" s="19"/>
      <c r="M77" s="63"/>
      <c r="N77" s="63"/>
      <c r="O77" s="61" t="s">
        <v>41</v>
      </c>
      <c r="P77" s="44">
        <f>+E77*'71'!E$27</f>
        <v>8420.2313005813594</v>
      </c>
      <c r="Q77" s="44">
        <f>+F77*'71'!F$27</f>
        <v>6409.9205569076667</v>
      </c>
      <c r="R77" s="44">
        <f>+G77*'71'!G$27</f>
        <v>8374.480075327152</v>
      </c>
      <c r="S77" s="40">
        <f>+H77*'71'!H$27</f>
        <v>7826.1668204807802</v>
      </c>
    </row>
    <row r="78" spans="1:19" x14ac:dyDescent="0.25">
      <c r="A78" s="19"/>
      <c r="B78" s="63"/>
      <c r="C78" s="63"/>
      <c r="D78" s="61"/>
      <c r="E78" s="44"/>
      <c r="F78" s="44"/>
      <c r="G78" s="44"/>
      <c r="H78" s="40"/>
      <c r="L78" s="19"/>
      <c r="M78" s="63"/>
      <c r="N78" s="63"/>
      <c r="O78" s="61"/>
      <c r="P78" s="44"/>
      <c r="Q78" s="44"/>
      <c r="R78" s="44"/>
      <c r="S78" s="40"/>
    </row>
    <row r="79" spans="1:19" x14ac:dyDescent="0.25">
      <c r="A79" s="19"/>
      <c r="B79" s="18" t="s">
        <v>20</v>
      </c>
      <c r="C79" s="63" t="s">
        <v>22</v>
      </c>
      <c r="D79" s="61" t="s">
        <v>6</v>
      </c>
      <c r="E79" s="44">
        <v>357497.24581939797</v>
      </c>
      <c r="F79" s="44">
        <v>430851.80031903781</v>
      </c>
      <c r="G79" s="44">
        <v>470376.18421094009</v>
      </c>
      <c r="H79" s="40">
        <v>522256.91568207496</v>
      </c>
      <c r="L79" s="19"/>
      <c r="M79" s="18" t="s">
        <v>20</v>
      </c>
      <c r="N79" s="63" t="s">
        <v>22</v>
      </c>
      <c r="O79" s="61" t="s">
        <v>6</v>
      </c>
      <c r="P79" s="44">
        <f>+E79*'71'!E$27</f>
        <v>447229.05452006683</v>
      </c>
      <c r="Q79" s="44">
        <f>+F79*'71'!F$27</f>
        <v>490740.20056338405</v>
      </c>
      <c r="R79" s="44">
        <f>+G79*'71'!G$27</f>
        <v>510828.53605308098</v>
      </c>
      <c r="S79" s="40">
        <f>+H79*'71'!H$27</f>
        <v>522256.91568207496</v>
      </c>
    </row>
    <row r="80" spans="1:19" x14ac:dyDescent="0.25">
      <c r="A80" s="19"/>
      <c r="B80" s="63"/>
      <c r="C80" s="63"/>
      <c r="D80" s="61" t="s">
        <v>41</v>
      </c>
      <c r="E80" s="44">
        <v>13271.359004499873</v>
      </c>
      <c r="F80" s="44">
        <v>30849.583070267265</v>
      </c>
      <c r="G80" s="44">
        <v>19958.535782319173</v>
      </c>
      <c r="H80" s="40">
        <v>16827.327860248377</v>
      </c>
      <c r="L80" s="19"/>
      <c r="M80" s="63"/>
      <c r="N80" s="63"/>
      <c r="O80" s="61" t="s">
        <v>41</v>
      </c>
      <c r="P80" s="44">
        <f>+E80*'71'!E$27</f>
        <v>16602.470114629341</v>
      </c>
      <c r="Q80" s="44">
        <f>+F80*'71'!F$27</f>
        <v>35137.675117034414</v>
      </c>
      <c r="R80" s="44">
        <f>+G80*'71'!G$27</f>
        <v>21674.969859598623</v>
      </c>
      <c r="S80" s="40">
        <f>+H80*'71'!H$27</f>
        <v>16827.327860248377</v>
      </c>
    </row>
    <row r="81" spans="1:19" x14ac:dyDescent="0.25">
      <c r="A81" s="19"/>
      <c r="B81" s="63"/>
      <c r="C81" s="63" t="s">
        <v>25</v>
      </c>
      <c r="D81" s="61" t="s">
        <v>6</v>
      </c>
      <c r="E81" s="44">
        <v>520247.64603653696</v>
      </c>
      <c r="F81" s="44">
        <v>625674.97451310942</v>
      </c>
      <c r="G81" s="44">
        <v>504171.40655883506</v>
      </c>
      <c r="H81" s="40">
        <v>663107.46397543605</v>
      </c>
      <c r="L81" s="19"/>
      <c r="M81" s="63"/>
      <c r="N81" s="63" t="s">
        <v>25</v>
      </c>
      <c r="O81" s="61" t="s">
        <v>6</v>
      </c>
      <c r="P81" s="44">
        <f>+E81*'71'!E$27</f>
        <v>650829.80519170768</v>
      </c>
      <c r="Q81" s="44">
        <f>+F81*'71'!F$27</f>
        <v>712643.79597043165</v>
      </c>
      <c r="R81" s="44">
        <f>+G81*'71'!G$27</f>
        <v>547530.1475228949</v>
      </c>
      <c r="S81" s="40">
        <f>+H81*'71'!H$27</f>
        <v>663107.46397543605</v>
      </c>
    </row>
    <row r="82" spans="1:19" x14ac:dyDescent="0.25">
      <c r="A82" s="19"/>
      <c r="B82" s="63"/>
      <c r="C82" s="64"/>
      <c r="D82" s="61" t="s">
        <v>41</v>
      </c>
      <c r="E82" s="44">
        <v>27779.369965339112</v>
      </c>
      <c r="F82" s="44">
        <v>82810.064539045576</v>
      </c>
      <c r="G82" s="44">
        <v>18168.495706690286</v>
      </c>
      <c r="H82" s="40">
        <v>36390.494815299258</v>
      </c>
      <c r="L82" s="19"/>
      <c r="M82" s="63"/>
      <c r="N82" s="64"/>
      <c r="O82" s="61" t="s">
        <v>41</v>
      </c>
      <c r="P82" s="44">
        <f>+E82*'71'!E$27</f>
        <v>34751.991826639227</v>
      </c>
      <c r="Q82" s="44">
        <f>+F82*'71'!F$27</f>
        <v>94320.663509972917</v>
      </c>
      <c r="R82" s="44">
        <f>+G82*'71'!G$27</f>
        <v>19730.986337465652</v>
      </c>
      <c r="S82" s="40">
        <f>+H82*'71'!H$27</f>
        <v>36390.494815299258</v>
      </c>
    </row>
    <row r="83" spans="1:19" x14ac:dyDescent="0.25">
      <c r="A83" s="19"/>
      <c r="C83" s="63" t="s">
        <v>26</v>
      </c>
      <c r="D83" s="61" t="s">
        <v>6</v>
      </c>
      <c r="E83" s="44">
        <v>584051.04492265661</v>
      </c>
      <c r="F83" s="44">
        <v>620264.10259062913</v>
      </c>
      <c r="G83" s="44">
        <v>705200.14890976495</v>
      </c>
      <c r="H83" s="40">
        <v>771172.10901310202</v>
      </c>
      <c r="L83" s="19"/>
      <c r="N83" s="63" t="s">
        <v>26</v>
      </c>
      <c r="O83" s="61" t="s">
        <v>6</v>
      </c>
      <c r="P83" s="44">
        <f>+E83*'71'!E$27</f>
        <v>730647.85719824338</v>
      </c>
      <c r="Q83" s="44">
        <f>+F83*'71'!F$27</f>
        <v>706480.81285072654</v>
      </c>
      <c r="R83" s="44">
        <f>+G83*'71'!G$27</f>
        <v>765847.36171600479</v>
      </c>
      <c r="S83" s="40">
        <f>+H83*'71'!H$27</f>
        <v>771172.10901310202</v>
      </c>
    </row>
    <row r="84" spans="1:19" x14ac:dyDescent="0.25">
      <c r="A84" s="19"/>
      <c r="B84" s="63"/>
      <c r="C84" s="64"/>
      <c r="D84" s="61" t="s">
        <v>41</v>
      </c>
      <c r="E84" s="44">
        <v>34771.131722717801</v>
      </c>
      <c r="F84" s="44">
        <v>31279.45329422969</v>
      </c>
      <c r="G84" s="44">
        <v>41286.559220451942</v>
      </c>
      <c r="H84" s="40">
        <v>38204.13886010983</v>
      </c>
      <c r="L84" s="19"/>
      <c r="M84" s="63"/>
      <c r="N84" s="64"/>
      <c r="O84" s="61" t="s">
        <v>41</v>
      </c>
      <c r="P84" s="44">
        <f>+E84*'71'!E$27</f>
        <v>43498.685785119967</v>
      </c>
      <c r="Q84" s="44">
        <f>+F84*'71'!F$27</f>
        <v>35627.297302127619</v>
      </c>
      <c r="R84" s="44">
        <f>+G84*'71'!G$27</f>
        <v>44837.203313410813</v>
      </c>
      <c r="S84" s="40">
        <f>+H84*'71'!H$27</f>
        <v>38204.13886010983</v>
      </c>
    </row>
    <row r="85" spans="1:19" x14ac:dyDescent="0.25">
      <c r="A85" s="19"/>
      <c r="B85" s="63"/>
      <c r="C85" s="63" t="s">
        <v>27</v>
      </c>
      <c r="D85" s="61" t="s">
        <v>6</v>
      </c>
      <c r="E85" s="44">
        <v>465931.60343867837</v>
      </c>
      <c r="F85" s="44">
        <v>520701.95875862066</v>
      </c>
      <c r="G85" s="44">
        <v>568804.61833278975</v>
      </c>
      <c r="H85" s="40">
        <v>617116.63178561907</v>
      </c>
      <c r="L85" s="19"/>
      <c r="M85" s="63"/>
      <c r="N85" s="63" t="s">
        <v>27</v>
      </c>
      <c r="O85" s="61" t="s">
        <v>6</v>
      </c>
      <c r="P85" s="44">
        <f>+E85*'71'!E$27</f>
        <v>582880.43590178655</v>
      </c>
      <c r="Q85" s="44">
        <f>+F85*'71'!F$27</f>
        <v>593079.53102606896</v>
      </c>
      <c r="R85" s="44">
        <f>+G85*'71'!G$27</f>
        <v>617721.81550940976</v>
      </c>
      <c r="S85" s="40">
        <f>+H85*'71'!H$27</f>
        <v>617116.63178561907</v>
      </c>
    </row>
    <row r="86" spans="1:19" x14ac:dyDescent="0.25">
      <c r="A86" s="19"/>
      <c r="B86" s="63"/>
      <c r="C86" s="64"/>
      <c r="D86" s="61" t="s">
        <v>41</v>
      </c>
      <c r="E86" s="44">
        <v>19141.194397197622</v>
      </c>
      <c r="F86" s="44">
        <v>13604.616303263781</v>
      </c>
      <c r="G86" s="44">
        <v>27865.908559510237</v>
      </c>
      <c r="H86" s="40">
        <v>27843.506504302528</v>
      </c>
      <c r="L86" s="19"/>
      <c r="M86" s="63"/>
      <c r="N86" s="64"/>
      <c r="O86" s="61" t="s">
        <v>41</v>
      </c>
      <c r="P86" s="44">
        <f>+E86*'71'!E$27</f>
        <v>23945.634190894223</v>
      </c>
      <c r="Q86" s="44">
        <f>+F86*'71'!F$27</f>
        <v>15495.657969417447</v>
      </c>
      <c r="R86" s="44">
        <f>+G86*'71'!G$27</f>
        <v>30262.376695628118</v>
      </c>
      <c r="S86" s="40">
        <f>+H86*'71'!H$27</f>
        <v>27843.506504302528</v>
      </c>
    </row>
    <row r="87" spans="1:19" x14ac:dyDescent="0.25">
      <c r="A87" s="19"/>
      <c r="C87" s="63" t="s">
        <v>28</v>
      </c>
      <c r="D87" s="61" t="s">
        <v>6</v>
      </c>
      <c r="E87" s="44">
        <v>383843.79191523918</v>
      </c>
      <c r="F87" s="44">
        <v>421480.82334370865</v>
      </c>
      <c r="G87" s="44">
        <v>451968.27175208164</v>
      </c>
      <c r="H87" s="40">
        <v>527266.61937372282</v>
      </c>
      <c r="L87" s="19"/>
      <c r="N87" s="63" t="s">
        <v>28</v>
      </c>
      <c r="O87" s="61" t="s">
        <v>6</v>
      </c>
      <c r="P87" s="44">
        <f>+E87*'71'!E$27</f>
        <v>480188.58368596417</v>
      </c>
      <c r="Q87" s="44">
        <f>+F87*'71'!F$27</f>
        <v>480066.65778848412</v>
      </c>
      <c r="R87" s="44">
        <f>+G87*'71'!G$27</f>
        <v>490837.54312276072</v>
      </c>
      <c r="S87" s="40">
        <f>+H87*'71'!H$27</f>
        <v>527266.61937372282</v>
      </c>
    </row>
    <row r="88" spans="1:19" x14ac:dyDescent="0.25">
      <c r="A88" s="19"/>
      <c r="B88" s="63"/>
      <c r="C88" s="63"/>
      <c r="D88" s="61" t="s">
        <v>41</v>
      </c>
      <c r="E88" s="44">
        <v>14602.649460957569</v>
      </c>
      <c r="F88" s="44">
        <v>11990.811216253118</v>
      </c>
      <c r="G88" s="44">
        <v>47061.208993002423</v>
      </c>
      <c r="H88" s="40">
        <v>21641.398001173646</v>
      </c>
      <c r="L88" s="19"/>
      <c r="M88" s="63"/>
      <c r="N88" s="63"/>
      <c r="O88" s="61" t="s">
        <v>41</v>
      </c>
      <c r="P88" s="44">
        <f>+E88*'71'!E$27</f>
        <v>18267.914475657919</v>
      </c>
      <c r="Q88" s="44">
        <f>+F88*'71'!F$27</f>
        <v>13657.533975312301</v>
      </c>
      <c r="R88" s="44">
        <f>+G88*'71'!G$27</f>
        <v>51108.472966400637</v>
      </c>
      <c r="S88" s="40">
        <f>+H88*'71'!H$27</f>
        <v>21641.398001173646</v>
      </c>
    </row>
    <row r="89" spans="1:19" x14ac:dyDescent="0.25">
      <c r="A89" s="19"/>
      <c r="B89" s="63"/>
      <c r="C89" s="63" t="s">
        <v>29</v>
      </c>
      <c r="D89" s="61" t="s">
        <v>6</v>
      </c>
      <c r="E89" s="44">
        <v>413648.9287319376</v>
      </c>
      <c r="F89" s="44">
        <v>448430.31789004157</v>
      </c>
      <c r="G89" s="44">
        <v>503685.3558365535</v>
      </c>
      <c r="H89" s="40">
        <v>584009.42365636094</v>
      </c>
      <c r="L89" s="19"/>
      <c r="M89" s="63"/>
      <c r="N89" s="63" t="s">
        <v>29</v>
      </c>
      <c r="O89" s="61" t="s">
        <v>6</v>
      </c>
      <c r="P89" s="44">
        <f>+E89*'71'!E$27</f>
        <v>517474.80984365387</v>
      </c>
      <c r="Q89" s="44">
        <f>+F89*'71'!F$27</f>
        <v>510762.13207675738</v>
      </c>
      <c r="R89" s="44">
        <f>+G89*'71'!G$27</f>
        <v>547002.29643849714</v>
      </c>
      <c r="S89" s="40">
        <f>+H89*'71'!H$27</f>
        <v>584009.42365636094</v>
      </c>
    </row>
    <row r="90" spans="1:19" x14ac:dyDescent="0.25">
      <c r="A90" s="19"/>
      <c r="B90" s="63"/>
      <c r="C90" s="64"/>
      <c r="D90" s="61" t="s">
        <v>41</v>
      </c>
      <c r="E90" s="44">
        <v>16905.162022736429</v>
      </c>
      <c r="F90" s="44">
        <v>12698.302529268885</v>
      </c>
      <c r="G90" s="44">
        <v>13751.797541302438</v>
      </c>
      <c r="H90" s="40">
        <v>16777.042872056292</v>
      </c>
      <c r="L90" s="19"/>
      <c r="M90" s="63"/>
      <c r="N90" s="64"/>
      <c r="O90" s="61" t="s">
        <v>41</v>
      </c>
      <c r="P90" s="44">
        <f>+E90*'71'!E$27</f>
        <v>21148.35769044327</v>
      </c>
      <c r="Q90" s="44">
        <f>+F90*'71'!F$27</f>
        <v>14463.366580837261</v>
      </c>
      <c r="R90" s="44">
        <f>+G90*'71'!G$27</f>
        <v>14934.452129854448</v>
      </c>
      <c r="S90" s="40">
        <f>+H90*'71'!H$27</f>
        <v>16777.042872056292</v>
      </c>
    </row>
    <row r="91" spans="1:19" x14ac:dyDescent="0.25">
      <c r="A91" s="19"/>
      <c r="C91" s="63" t="s">
        <v>30</v>
      </c>
      <c r="D91" s="61" t="s">
        <v>6</v>
      </c>
      <c r="E91" s="44">
        <v>528367.63508244045</v>
      </c>
      <c r="F91" s="44">
        <v>584185.94081021112</v>
      </c>
      <c r="G91" s="44">
        <v>659790.71717762738</v>
      </c>
      <c r="H91" s="40">
        <v>790770.18660129933</v>
      </c>
      <c r="L91" s="19"/>
      <c r="N91" s="63" t="s">
        <v>30</v>
      </c>
      <c r="O91" s="61" t="s">
        <v>6</v>
      </c>
      <c r="P91" s="44">
        <f>+E91*'71'!E$27</f>
        <v>660987.9114881329</v>
      </c>
      <c r="Q91" s="44">
        <f>+F91*'71'!F$27</f>
        <v>665387.78658283048</v>
      </c>
      <c r="R91" s="44">
        <f>+G91*'71'!G$27</f>
        <v>716532.71885490336</v>
      </c>
      <c r="S91" s="40">
        <f>+H91*'71'!H$27</f>
        <v>790770.18660129933</v>
      </c>
    </row>
    <row r="92" spans="1:19" x14ac:dyDescent="0.25">
      <c r="A92" s="19"/>
      <c r="B92" s="63"/>
      <c r="C92" s="64"/>
      <c r="D92" s="61" t="s">
        <v>41</v>
      </c>
      <c r="E92" s="44">
        <v>16341.052068846528</v>
      </c>
      <c r="F92" s="44">
        <v>14022.921225624557</v>
      </c>
      <c r="G92" s="44">
        <v>17366.686913372348</v>
      </c>
      <c r="H92" s="40">
        <v>17961.934979483642</v>
      </c>
      <c r="L92" s="19"/>
      <c r="M92" s="63"/>
      <c r="N92" s="64"/>
      <c r="O92" s="61" t="s">
        <v>41</v>
      </c>
      <c r="P92" s="44">
        <f>+E92*'71'!E$27</f>
        <v>20442.656138127004</v>
      </c>
      <c r="Q92" s="44">
        <f>+F92*'71'!F$27</f>
        <v>15972.107275986371</v>
      </c>
      <c r="R92" s="44">
        <f>+G92*'71'!G$27</f>
        <v>18860.22198792237</v>
      </c>
      <c r="S92" s="40">
        <f>+H92*'71'!H$27</f>
        <v>17961.934979483642</v>
      </c>
    </row>
    <row r="93" spans="1:19" x14ac:dyDescent="0.25">
      <c r="A93" s="19"/>
      <c r="B93" s="63"/>
      <c r="C93" s="63" t="s">
        <v>42</v>
      </c>
      <c r="D93" s="61" t="s">
        <v>6</v>
      </c>
      <c r="E93" s="44">
        <v>360338.39802093944</v>
      </c>
      <c r="F93" s="44">
        <v>415205.91080800514</v>
      </c>
      <c r="G93" s="44">
        <v>421404.9301831717</v>
      </c>
      <c r="H93" s="40">
        <v>537541.91394025006</v>
      </c>
      <c r="L93" s="19"/>
      <c r="M93" s="63"/>
      <c r="N93" s="63" t="s">
        <v>42</v>
      </c>
      <c r="O93" s="61" t="s">
        <v>6</v>
      </c>
      <c r="P93" s="44">
        <f>+E93*'71'!E$27</f>
        <v>450783.33592419518</v>
      </c>
      <c r="Q93" s="44">
        <f>+F93*'71'!F$27</f>
        <v>472919.53241031786</v>
      </c>
      <c r="R93" s="44">
        <f>+G93*'71'!G$27</f>
        <v>457645.75417892449</v>
      </c>
      <c r="S93" s="40">
        <f>+H93*'71'!H$27</f>
        <v>537541.91394025006</v>
      </c>
    </row>
    <row r="94" spans="1:19" x14ac:dyDescent="0.25">
      <c r="A94" s="19"/>
      <c r="B94" s="63"/>
      <c r="C94" s="64"/>
      <c r="D94" s="61" t="s">
        <v>41</v>
      </c>
      <c r="E94" s="44">
        <v>14430.273734789749</v>
      </c>
      <c r="F94" s="44">
        <v>13885.628036650774</v>
      </c>
      <c r="G94" s="44">
        <v>10869.619778634395</v>
      </c>
      <c r="H94" s="40">
        <v>25076.944728773698</v>
      </c>
      <c r="L94" s="19"/>
      <c r="M94" s="63"/>
      <c r="N94" s="64"/>
      <c r="O94" s="61" t="s">
        <v>41</v>
      </c>
      <c r="P94" s="44">
        <f>+E94*'71'!E$27</f>
        <v>18052.272442221976</v>
      </c>
      <c r="Q94" s="44">
        <f>+F94*'71'!F$27</f>
        <v>15815.730333745232</v>
      </c>
      <c r="R94" s="44">
        <f>+G94*'71'!G$27</f>
        <v>11804.407079596953</v>
      </c>
      <c r="S94" s="40">
        <f>+H94*'71'!H$27</f>
        <v>25076.944728773698</v>
      </c>
    </row>
    <row r="95" spans="1:19" x14ac:dyDescent="0.25">
      <c r="A95" s="19"/>
      <c r="C95" s="63" t="s">
        <v>32</v>
      </c>
      <c r="D95" s="61" t="s">
        <v>6</v>
      </c>
      <c r="E95" s="44">
        <v>335094.92923499882</v>
      </c>
      <c r="F95" s="44">
        <v>369535.67991816805</v>
      </c>
      <c r="G95" s="44">
        <v>419700.95249872137</v>
      </c>
      <c r="H95" s="40">
        <v>541969.12008636747</v>
      </c>
      <c r="L95" s="19"/>
      <c r="N95" s="63" t="s">
        <v>32</v>
      </c>
      <c r="O95" s="61" t="s">
        <v>6</v>
      </c>
      <c r="P95" s="44">
        <f>+E95*'71'!E$27</f>
        <v>419203.75647298351</v>
      </c>
      <c r="Q95" s="44">
        <f>+F95*'71'!F$27</f>
        <v>420901.13942679344</v>
      </c>
      <c r="R95" s="44">
        <f>+G95*'71'!G$27</f>
        <v>455795.23441361141</v>
      </c>
      <c r="S95" s="40">
        <f>+H95*'71'!H$27</f>
        <v>541969.12008636747</v>
      </c>
    </row>
    <row r="96" spans="1:19" x14ac:dyDescent="0.25">
      <c r="A96" s="19"/>
      <c r="B96" s="63"/>
      <c r="C96" s="63"/>
      <c r="D96" s="61" t="s">
        <v>41</v>
      </c>
      <c r="E96" s="44">
        <v>14853.131771696229</v>
      </c>
      <c r="F96" s="44">
        <v>15710.531936971945</v>
      </c>
      <c r="G96" s="44">
        <v>13592.122879447534</v>
      </c>
      <c r="H96" s="40">
        <v>39550.864592730119</v>
      </c>
      <c r="L96" s="19"/>
      <c r="M96" s="63"/>
      <c r="N96" s="63"/>
      <c r="O96" s="61" t="s">
        <v>41</v>
      </c>
      <c r="P96" s="44">
        <f>+E96*'71'!E$27</f>
        <v>18581.26784639198</v>
      </c>
      <c r="Q96" s="44">
        <f>+F96*'71'!F$27</f>
        <v>17894.295876211047</v>
      </c>
      <c r="R96" s="44">
        <f>+G96*'71'!G$27</f>
        <v>14761.045447080023</v>
      </c>
      <c r="S96" s="40">
        <f>+H96*'71'!H$27</f>
        <v>39550.864592730119</v>
      </c>
    </row>
    <row r="97" spans="1:19" x14ac:dyDescent="0.25">
      <c r="A97" s="19"/>
      <c r="B97" s="63"/>
      <c r="C97" s="63" t="s">
        <v>33</v>
      </c>
      <c r="D97" s="61" t="s">
        <v>6</v>
      </c>
      <c r="E97" s="84" t="s">
        <v>34</v>
      </c>
      <c r="F97" s="84" t="s">
        <v>34</v>
      </c>
      <c r="G97" s="44">
        <v>372209.63758678158</v>
      </c>
      <c r="H97" s="40">
        <v>465219.27066137781</v>
      </c>
      <c r="L97" s="19"/>
      <c r="M97" s="63"/>
      <c r="N97" s="63" t="s">
        <v>33</v>
      </c>
      <c r="O97" s="61" t="s">
        <v>6</v>
      </c>
      <c r="P97" s="84" t="s">
        <v>34</v>
      </c>
      <c r="Q97" s="84" t="s">
        <v>34</v>
      </c>
      <c r="R97" s="44">
        <f>+G97*'71'!G$27</f>
        <v>404219.66641924484</v>
      </c>
      <c r="S97" s="40">
        <f>+H97*'71'!H$27</f>
        <v>465219.27066137781</v>
      </c>
    </row>
    <row r="98" spans="1:19" x14ac:dyDescent="0.25">
      <c r="A98" s="19"/>
      <c r="B98" s="63"/>
      <c r="C98" s="64"/>
      <c r="D98" s="61" t="s">
        <v>41</v>
      </c>
      <c r="E98" s="44"/>
      <c r="F98" s="44"/>
      <c r="G98" s="44">
        <v>16814.689102324119</v>
      </c>
      <c r="H98" s="40">
        <v>21738.770481863012</v>
      </c>
      <c r="L98" s="19"/>
      <c r="M98" s="63"/>
      <c r="N98" s="64"/>
      <c r="O98" s="61" t="s">
        <v>41</v>
      </c>
      <c r="P98" s="44"/>
      <c r="Q98" s="44"/>
      <c r="R98" s="44">
        <f>+G98*'71'!G$27</f>
        <v>18260.752365123994</v>
      </c>
      <c r="S98" s="40">
        <f>+H98*'71'!H$27</f>
        <v>21738.770481863012</v>
      </c>
    </row>
    <row r="99" spans="1:19" x14ac:dyDescent="0.25">
      <c r="A99" s="19"/>
      <c r="C99" s="63" t="s">
        <v>35</v>
      </c>
      <c r="D99" s="61" t="s">
        <v>6</v>
      </c>
      <c r="E99" s="44">
        <v>348415.55054627132</v>
      </c>
      <c r="F99" s="44">
        <v>413172.81617792166</v>
      </c>
      <c r="G99" s="44">
        <v>479875.64988843922</v>
      </c>
      <c r="H99" s="40">
        <v>581620.63871536509</v>
      </c>
      <c r="L99" s="19"/>
      <c r="N99" s="63" t="s">
        <v>35</v>
      </c>
      <c r="O99" s="61" t="s">
        <v>6</v>
      </c>
      <c r="P99" s="44">
        <f>+E99*'71'!E$27</f>
        <v>435867.85373338539</v>
      </c>
      <c r="Q99" s="44">
        <f>+F99*'71'!F$27</f>
        <v>470603.83762665279</v>
      </c>
      <c r="R99" s="44">
        <f>+G99*'71'!G$27</f>
        <v>521144.955778845</v>
      </c>
      <c r="S99" s="40">
        <f>+H99*'71'!H$27</f>
        <v>581620.63871536509</v>
      </c>
    </row>
    <row r="100" spans="1:19" x14ac:dyDescent="0.25">
      <c r="A100" s="19"/>
      <c r="B100" s="63"/>
      <c r="C100" s="64"/>
      <c r="D100" s="61" t="s">
        <v>41</v>
      </c>
      <c r="E100" s="44">
        <v>7439.4458853084534</v>
      </c>
      <c r="F100" s="44">
        <v>13065.014691211165</v>
      </c>
      <c r="G100" s="44">
        <v>27672.055354384156</v>
      </c>
      <c r="H100" s="40">
        <v>17259.225869611768</v>
      </c>
      <c r="L100" s="19"/>
      <c r="M100" s="63"/>
      <c r="N100" s="64"/>
      <c r="O100" s="61" t="s">
        <v>41</v>
      </c>
      <c r="P100" s="44">
        <f>+E100*'71'!E$27</f>
        <v>9306.7468025208746</v>
      </c>
      <c r="Q100" s="44">
        <f>+F100*'71'!F$27</f>
        <v>14881.051733289518</v>
      </c>
      <c r="R100" s="44">
        <f>+G100*'71'!G$27</f>
        <v>30051.852114861194</v>
      </c>
      <c r="S100" s="40">
        <f>+H100*'71'!H$27</f>
        <v>17259.225869611768</v>
      </c>
    </row>
    <row r="101" spans="1:19" x14ac:dyDescent="0.25">
      <c r="A101" s="19"/>
      <c r="B101" s="63"/>
      <c r="C101" s="63" t="s">
        <v>36</v>
      </c>
      <c r="D101" s="61" t="s">
        <v>6</v>
      </c>
      <c r="E101" s="44">
        <v>343528.59851995454</v>
      </c>
      <c r="F101" s="44">
        <v>380339.83506993414</v>
      </c>
      <c r="G101" s="44">
        <v>440520.43985363975</v>
      </c>
      <c r="H101" s="40">
        <v>505995.59181163181</v>
      </c>
      <c r="L101" s="19"/>
      <c r="M101" s="63"/>
      <c r="N101" s="63" t="s">
        <v>36</v>
      </c>
      <c r="O101" s="61" t="s">
        <v>6</v>
      </c>
      <c r="P101" s="44">
        <f>+E101*'71'!E$27</f>
        <v>429754.2767484631</v>
      </c>
      <c r="Q101" s="44">
        <f>+F101*'71'!F$27</f>
        <v>433207.07214465499</v>
      </c>
      <c r="R101" s="44">
        <f>+G101*'71'!G$27</f>
        <v>478405.19768105278</v>
      </c>
      <c r="S101" s="40">
        <f>+H101*'71'!H$27</f>
        <v>505995.59181163181</v>
      </c>
    </row>
    <row r="102" spans="1:19" x14ac:dyDescent="0.25">
      <c r="A102" s="19"/>
      <c r="B102" s="63"/>
      <c r="C102" s="64"/>
      <c r="D102" s="61" t="s">
        <v>41</v>
      </c>
      <c r="E102" s="44">
        <v>12214.543829952074</v>
      </c>
      <c r="F102" s="44">
        <v>15593.645553182067</v>
      </c>
      <c r="G102" s="44">
        <v>20277.555323906228</v>
      </c>
      <c r="H102" s="40">
        <v>17007.55713262075</v>
      </c>
      <c r="L102" s="19"/>
      <c r="M102" s="63"/>
      <c r="N102" s="64"/>
      <c r="O102" s="61" t="s">
        <v>41</v>
      </c>
      <c r="P102" s="44">
        <f>+E102*'71'!E$27</f>
        <v>15280.394331270043</v>
      </c>
      <c r="Q102" s="44">
        <f>+F102*'71'!F$27</f>
        <v>17761.162285074373</v>
      </c>
      <c r="R102" s="44">
        <f>+G102*'71'!G$27</f>
        <v>22021.425081762165</v>
      </c>
      <c r="S102" s="40">
        <f>+H102*'71'!H$27</f>
        <v>17007.55713262075</v>
      </c>
    </row>
    <row r="103" spans="1:19" x14ac:dyDescent="0.25">
      <c r="A103" s="19"/>
      <c r="C103" s="63" t="s">
        <v>37</v>
      </c>
      <c r="D103" s="61" t="s">
        <v>6</v>
      </c>
      <c r="E103" s="44">
        <v>348780.87697461474</v>
      </c>
      <c r="F103" s="44">
        <v>436714.29638838093</v>
      </c>
      <c r="G103" s="44">
        <v>467891.42030041211</v>
      </c>
      <c r="H103" s="40">
        <v>554148.59632824769</v>
      </c>
      <c r="L103" s="19"/>
      <c r="N103" s="63" t="s">
        <v>37</v>
      </c>
      <c r="O103" s="61" t="s">
        <v>6</v>
      </c>
      <c r="P103" s="44">
        <f>+E103*'71'!E$27</f>
        <v>436324.87709524302</v>
      </c>
      <c r="Q103" s="44">
        <f>+F103*'71'!F$27</f>
        <v>497417.58358636586</v>
      </c>
      <c r="R103" s="44">
        <f>+G103*'71'!G$27</f>
        <v>508130.08244624757</v>
      </c>
      <c r="S103" s="40">
        <f>+H103*'71'!H$27</f>
        <v>554148.59632824769</v>
      </c>
    </row>
    <row r="104" spans="1:19" x14ac:dyDescent="0.25">
      <c r="A104" s="19"/>
      <c r="B104" s="63"/>
      <c r="C104" s="63"/>
      <c r="D104" s="61" t="s">
        <v>41</v>
      </c>
      <c r="E104" s="44">
        <v>17483.797191344514</v>
      </c>
      <c r="F104" s="44">
        <v>27075.152760509685</v>
      </c>
      <c r="G104" s="44">
        <v>30024.103278693579</v>
      </c>
      <c r="H104" s="40">
        <v>20156.869332056747</v>
      </c>
      <c r="L104" s="19"/>
      <c r="M104" s="63"/>
      <c r="N104" s="63"/>
      <c r="O104" s="61" t="s">
        <v>41</v>
      </c>
      <c r="P104" s="44">
        <f>+E104*'71'!E$27</f>
        <v>21872.230286371985</v>
      </c>
      <c r="Q104" s="44">
        <f>+F104*'71'!F$27</f>
        <v>30838.598994220531</v>
      </c>
      <c r="R104" s="44">
        <f>+G104*'71'!G$27</f>
        <v>32606.176160661231</v>
      </c>
      <c r="S104" s="40">
        <f>+H104*'71'!H$27</f>
        <v>20156.869332056747</v>
      </c>
    </row>
    <row r="105" spans="1:19" x14ac:dyDescent="0.25">
      <c r="A105" s="19"/>
      <c r="B105" s="63"/>
      <c r="C105" s="63" t="s">
        <v>38</v>
      </c>
      <c r="D105" s="61" t="s">
        <v>6</v>
      </c>
      <c r="E105" s="44">
        <v>362825.86206567305</v>
      </c>
      <c r="F105" s="44">
        <v>393860.32383940462</v>
      </c>
      <c r="G105" s="44">
        <v>467955.14218854107</v>
      </c>
      <c r="H105" s="40">
        <v>591052.79123743286</v>
      </c>
      <c r="L105" s="19"/>
      <c r="M105" s="63"/>
      <c r="N105" s="63" t="s">
        <v>38</v>
      </c>
      <c r="O105" s="61" t="s">
        <v>6</v>
      </c>
      <c r="P105" s="44">
        <f>+E105*'71'!E$27</f>
        <v>453895.15344415692</v>
      </c>
      <c r="Q105" s="44">
        <f>+F105*'71'!F$27</f>
        <v>448606.90885308187</v>
      </c>
      <c r="R105" s="44">
        <f>+G105*'71'!G$27</f>
        <v>508199.28441675566</v>
      </c>
      <c r="S105" s="40">
        <f>+H105*'71'!H$27</f>
        <v>591052.79123743286</v>
      </c>
    </row>
    <row r="106" spans="1:19" x14ac:dyDescent="0.25">
      <c r="A106" s="19"/>
      <c r="B106" s="63"/>
      <c r="C106" s="64"/>
      <c r="D106" s="61" t="s">
        <v>41</v>
      </c>
      <c r="E106" s="44">
        <v>15533.63912076341</v>
      </c>
      <c r="F106" s="44">
        <v>12624.369052258502</v>
      </c>
      <c r="G106" s="44">
        <v>20977.019364051557</v>
      </c>
      <c r="H106" s="40">
        <v>35070.111162540859</v>
      </c>
      <c r="L106" s="19"/>
      <c r="M106" s="63"/>
      <c r="N106" s="64"/>
      <c r="O106" s="61" t="s">
        <v>41</v>
      </c>
      <c r="P106" s="44">
        <f>+E106*'71'!E$27</f>
        <v>19432.582540075025</v>
      </c>
      <c r="Q106" s="44">
        <f>+F106*'71'!F$27</f>
        <v>14379.156350522435</v>
      </c>
      <c r="R106" s="44">
        <f>+G106*'71'!G$27</f>
        <v>22781.043029359993</v>
      </c>
      <c r="S106" s="40">
        <f>+H106*'71'!H$27</f>
        <v>35070.111162540859</v>
      </c>
    </row>
    <row r="107" spans="1:19" x14ac:dyDescent="0.25">
      <c r="A107" s="19"/>
      <c r="C107" s="63" t="s">
        <v>39</v>
      </c>
      <c r="D107" s="61" t="s">
        <v>6</v>
      </c>
      <c r="E107" s="44">
        <v>468026.60517468536</v>
      </c>
      <c r="F107" s="44">
        <v>551636.07737177343</v>
      </c>
      <c r="G107" s="44">
        <v>660564.87762482266</v>
      </c>
      <c r="H107" s="40">
        <v>736605.4182152627</v>
      </c>
      <c r="L107" s="19"/>
      <c r="N107" s="63" t="s">
        <v>39</v>
      </c>
      <c r="O107" s="61" t="s">
        <v>6</v>
      </c>
      <c r="P107" s="44">
        <f>+E107*'71'!E$27</f>
        <v>585501.28307353135</v>
      </c>
      <c r="Q107" s="44">
        <f>+F107*'71'!F$27</f>
        <v>628313.49212644994</v>
      </c>
      <c r="R107" s="44">
        <f>+G107*'71'!G$27</f>
        <v>717373.45710055751</v>
      </c>
      <c r="S107" s="40">
        <f>+H107*'71'!H$27</f>
        <v>736605.4182152627</v>
      </c>
    </row>
    <row r="108" spans="1:19" x14ac:dyDescent="0.25">
      <c r="A108" s="10"/>
      <c r="B108" s="63"/>
      <c r="C108" s="64"/>
      <c r="D108" s="61" t="s">
        <v>41</v>
      </c>
      <c r="E108" s="44">
        <v>18064.227634930063</v>
      </c>
      <c r="F108" s="44">
        <v>21316.415375950764</v>
      </c>
      <c r="G108" s="44">
        <v>41149.701230210609</v>
      </c>
      <c r="H108" s="40">
        <v>28152.724971460841</v>
      </c>
      <c r="L108" s="10"/>
      <c r="M108" s="63"/>
      <c r="N108" s="64"/>
      <c r="O108" s="61" t="s">
        <v>41</v>
      </c>
      <c r="P108" s="44">
        <f>+E108*'71'!E$27</f>
        <v>22598.348771297507</v>
      </c>
      <c r="Q108" s="44">
        <f>+F108*'71'!F$27</f>
        <v>24279.39711320792</v>
      </c>
      <c r="R108" s="44">
        <f>+G108*'71'!G$27</f>
        <v>44688.575536008721</v>
      </c>
      <c r="S108" s="40">
        <f>+H108*'71'!H$27</f>
        <v>28152.724971460841</v>
      </c>
    </row>
    <row r="109" spans="1:19" x14ac:dyDescent="0.25">
      <c r="A109" s="30"/>
      <c r="B109" s="63"/>
      <c r="C109" s="63" t="s">
        <v>40</v>
      </c>
      <c r="D109" s="7" t="s">
        <v>6</v>
      </c>
      <c r="E109" s="44">
        <v>479620.67957547528</v>
      </c>
      <c r="F109" s="44">
        <v>587792.50115427084</v>
      </c>
      <c r="G109" s="44">
        <v>672420.52227361582</v>
      </c>
      <c r="H109" s="40">
        <v>797218.48362414713</v>
      </c>
      <c r="L109" s="30"/>
      <c r="M109" s="63"/>
      <c r="N109" s="63" t="s">
        <v>40</v>
      </c>
      <c r="O109" s="7" t="s">
        <v>6</v>
      </c>
      <c r="P109" s="44">
        <f>+E109*'71'!E$27</f>
        <v>600005.4701489195</v>
      </c>
      <c r="Q109" s="44">
        <f>+F109*'71'!F$27</f>
        <v>669495.65881471452</v>
      </c>
      <c r="R109" s="44">
        <f>+G109*'71'!G$27</f>
        <v>730248.68718914688</v>
      </c>
      <c r="S109" s="40">
        <f>+H109*'71'!H$27</f>
        <v>797218.48362414713</v>
      </c>
    </row>
    <row r="110" spans="1:19" x14ac:dyDescent="0.25">
      <c r="A110" s="30"/>
      <c r="B110" s="63"/>
      <c r="C110" s="64"/>
      <c r="D110" s="7" t="s">
        <v>41</v>
      </c>
      <c r="E110" s="44">
        <v>20157.119762358539</v>
      </c>
      <c r="F110" s="44">
        <v>31479.837948211298</v>
      </c>
      <c r="G110" s="44">
        <v>38941.89449774949</v>
      </c>
      <c r="H110" s="40">
        <v>34766.660254328759</v>
      </c>
      <c r="L110" s="30"/>
      <c r="M110" s="63"/>
      <c r="N110" s="64"/>
      <c r="O110" s="7" t="s">
        <v>41</v>
      </c>
      <c r="P110" s="44">
        <f>+E110*'71'!E$27</f>
        <v>25216.556822710532</v>
      </c>
      <c r="Q110" s="44">
        <f>+F110*'71'!F$27</f>
        <v>35855.535423012669</v>
      </c>
      <c r="R110" s="44">
        <f>+G110*'71'!G$27</f>
        <v>42290.897424555951</v>
      </c>
      <c r="S110" s="40">
        <f>+H110*'71'!H$27</f>
        <v>34766.660254328759</v>
      </c>
    </row>
    <row r="111" spans="1:19" x14ac:dyDescent="0.25">
      <c r="A111" s="30"/>
      <c r="C111" s="18" t="s">
        <v>20</v>
      </c>
      <c r="D111" s="7" t="s">
        <v>6</v>
      </c>
      <c r="E111" s="44">
        <f>+'87'!E27</f>
        <v>451328.84498262324</v>
      </c>
      <c r="F111" s="44">
        <f>+'87'!F27</f>
        <v>503456.02184081386</v>
      </c>
      <c r="G111" s="44">
        <f>+'87'!G27</f>
        <v>561482.17372526869</v>
      </c>
      <c r="H111" s="40">
        <f>+'87'!H27</f>
        <v>675289.60396721575</v>
      </c>
      <c r="L111" s="30"/>
      <c r="N111" s="18" t="s">
        <v>20</v>
      </c>
      <c r="O111" s="7" t="s">
        <v>6</v>
      </c>
      <c r="P111" s="44">
        <f>+E111*'71'!E$27</f>
        <v>564612.38507326157</v>
      </c>
      <c r="Q111" s="44">
        <f>+F111*'71'!F$27</f>
        <v>573436.40887668694</v>
      </c>
      <c r="R111" s="44">
        <f>+G111*'71'!G$27</f>
        <v>609769.64066564187</v>
      </c>
      <c r="S111" s="40">
        <f>+H111*'71'!H$27</f>
        <v>675289.60396721575</v>
      </c>
    </row>
    <row r="112" spans="1:19" x14ac:dyDescent="0.25">
      <c r="A112" s="30"/>
      <c r="C112" s="18"/>
      <c r="D112" s="7" t="s">
        <v>41</v>
      </c>
      <c r="E112" s="44">
        <f>+'87'!E28</f>
        <v>7574.6073708996191</v>
      </c>
      <c r="F112" s="44">
        <f>+'87'!F28</f>
        <v>7024.7951945317554</v>
      </c>
      <c r="G112" s="44">
        <f>+'87'!G28</f>
        <v>8853.5640980939752</v>
      </c>
      <c r="H112" s="40">
        <f>+'87'!H28</f>
        <v>9305.9561481832352</v>
      </c>
      <c r="L112" s="30"/>
      <c r="N112" s="18"/>
      <c r="O112" s="7" t="s">
        <v>41</v>
      </c>
      <c r="P112" s="44">
        <f>+E112*'71'!E$27</f>
        <v>9475.8338209954236</v>
      </c>
      <c r="Q112" s="44">
        <f>+F112*'71'!F$27</f>
        <v>8001.2417265716695</v>
      </c>
      <c r="R112" s="44">
        <f>+G112*'71'!G$27</f>
        <v>9614.9706105300575</v>
      </c>
      <c r="S112" s="40">
        <f>+H112*'71'!H$27</f>
        <v>9305.9561481832352</v>
      </c>
    </row>
    <row r="113" spans="1:19" x14ac:dyDescent="0.25">
      <c r="A113" s="30"/>
      <c r="C113" s="18"/>
      <c r="D113" s="7"/>
      <c r="E113" s="57"/>
      <c r="F113" s="57"/>
      <c r="G113" s="57"/>
      <c r="H113" s="39"/>
      <c r="L113" s="30"/>
      <c r="N113" s="18"/>
      <c r="O113" s="7"/>
      <c r="P113" s="57"/>
      <c r="Q113" s="57"/>
      <c r="R113" s="57"/>
      <c r="S113" s="39"/>
    </row>
    <row r="114" spans="1:19" x14ac:dyDescent="0.25">
      <c r="A114" s="11"/>
      <c r="B114" s="25"/>
      <c r="C114" s="67"/>
      <c r="D114" s="12"/>
      <c r="E114" s="68"/>
      <c r="F114" s="68"/>
      <c r="G114" s="68"/>
      <c r="H114" s="69"/>
      <c r="L114" s="11"/>
      <c r="M114" s="25"/>
      <c r="N114" s="67"/>
      <c r="O114" s="12"/>
      <c r="P114" s="68"/>
      <c r="Q114" s="68"/>
      <c r="R114" s="68"/>
      <c r="S114" s="69"/>
    </row>
    <row r="115" spans="1:19" x14ac:dyDescent="0.25">
      <c r="A115" s="6" t="s">
        <v>8</v>
      </c>
      <c r="B115" s="6"/>
      <c r="C115" s="6"/>
      <c r="D115" s="6"/>
      <c r="E115" s="6"/>
      <c r="F115" s="6"/>
      <c r="L115" s="6" t="s">
        <v>8</v>
      </c>
      <c r="M115" s="6"/>
      <c r="N115" s="6"/>
      <c r="O115" s="6"/>
      <c r="P115" s="6"/>
      <c r="Q115" s="6"/>
    </row>
    <row r="116" spans="1:19" ht="70.5" customHeight="1" x14ac:dyDescent="0.25">
      <c r="A116" s="172" t="s">
        <v>15</v>
      </c>
      <c r="B116" s="172"/>
      <c r="C116" s="172"/>
      <c r="D116" s="172"/>
      <c r="E116" s="172"/>
      <c r="F116" s="172"/>
      <c r="G116" s="172"/>
      <c r="H116" s="172"/>
      <c r="L116" s="172" t="s">
        <v>15</v>
      </c>
      <c r="M116" s="172"/>
      <c r="N116" s="172"/>
      <c r="O116" s="172"/>
      <c r="P116" s="172"/>
      <c r="Q116" s="172"/>
      <c r="R116" s="172"/>
      <c r="S116" s="172"/>
    </row>
    <row r="117" spans="1:19" ht="80.25" customHeight="1" x14ac:dyDescent="0.25">
      <c r="A117" s="172" t="s">
        <v>16</v>
      </c>
      <c r="B117" s="172"/>
      <c r="C117" s="172"/>
      <c r="D117" s="172"/>
      <c r="E117" s="172"/>
      <c r="F117" s="172"/>
      <c r="G117" s="172"/>
      <c r="H117" s="172"/>
      <c r="L117" s="172" t="s">
        <v>16</v>
      </c>
      <c r="M117" s="172"/>
      <c r="N117" s="172"/>
      <c r="O117" s="172"/>
      <c r="P117" s="172"/>
      <c r="Q117" s="172"/>
      <c r="R117" s="172"/>
      <c r="S117" s="172"/>
    </row>
    <row r="118" spans="1:19" ht="15" customHeight="1" x14ac:dyDescent="0.25">
      <c r="A118" s="172" t="s">
        <v>257</v>
      </c>
      <c r="B118" s="172"/>
      <c r="C118" s="172"/>
      <c r="D118" s="172"/>
      <c r="E118" s="172"/>
      <c r="F118" s="172"/>
      <c r="G118" s="172"/>
      <c r="H118" s="172"/>
      <c r="L118" s="172" t="s">
        <v>257</v>
      </c>
      <c r="M118" s="172"/>
      <c r="N118" s="172"/>
      <c r="O118" s="172"/>
      <c r="P118" s="172"/>
      <c r="Q118" s="172"/>
      <c r="R118" s="172"/>
      <c r="S118" s="172"/>
    </row>
    <row r="119" spans="1:19" ht="78.75" customHeight="1" x14ac:dyDescent="0.25">
      <c r="A119" s="172" t="s">
        <v>377</v>
      </c>
      <c r="B119" s="172"/>
      <c r="C119" s="172"/>
      <c r="D119" s="172"/>
      <c r="E119" s="172"/>
      <c r="F119" s="172"/>
      <c r="G119" s="172"/>
      <c r="H119" s="172"/>
      <c r="L119" s="172" t="s">
        <v>377</v>
      </c>
      <c r="M119" s="172"/>
      <c r="N119" s="172"/>
      <c r="O119" s="172"/>
      <c r="P119" s="172"/>
      <c r="Q119" s="172"/>
      <c r="R119" s="172"/>
      <c r="S119" s="172"/>
    </row>
    <row r="120" spans="1:19" x14ac:dyDescent="0.25">
      <c r="A120" s="172" t="s">
        <v>11</v>
      </c>
      <c r="B120" s="172"/>
      <c r="C120" s="172"/>
      <c r="D120" s="172"/>
      <c r="E120" s="172"/>
      <c r="F120" s="172"/>
      <c r="G120" s="172"/>
      <c r="H120" s="172"/>
      <c r="L120" s="172" t="s">
        <v>11</v>
      </c>
      <c r="M120" s="172"/>
      <c r="N120" s="172"/>
      <c r="O120" s="172"/>
      <c r="P120" s="172"/>
      <c r="Q120" s="172"/>
      <c r="R120" s="172"/>
      <c r="S120" s="172"/>
    </row>
  </sheetData>
  <mergeCells count="14">
    <mergeCell ref="A120:H120"/>
    <mergeCell ref="L120:S120"/>
    <mergeCell ref="L118:S118"/>
    <mergeCell ref="L119:S119"/>
    <mergeCell ref="L3:S3"/>
    <mergeCell ref="L4:S4"/>
    <mergeCell ref="L116:S116"/>
    <mergeCell ref="L117:S117"/>
    <mergeCell ref="A119:H119"/>
    <mergeCell ref="A3:H3"/>
    <mergeCell ref="A4:H4"/>
    <mergeCell ref="A116:H116"/>
    <mergeCell ref="A117:H117"/>
    <mergeCell ref="A118:H118"/>
  </mergeCells>
  <hyperlinks>
    <hyperlink ref="A1" location="Indice!A1" display="Indice" xr:uid="{3AAEA90B-564A-4931-922C-E43910A222AB}"/>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F3D00-8932-4EC5-8CC1-F36BF2820F59}">
  <dimension ref="A1:S120"/>
  <sheetViews>
    <sheetView workbookViewId="0"/>
  </sheetViews>
  <sheetFormatPr baseColWidth="10" defaultRowHeight="15" x14ac:dyDescent="0.25"/>
  <cols>
    <col min="3" max="3" width="17.7109375" customWidth="1"/>
    <col min="14" max="14" width="16.140625" customWidth="1"/>
  </cols>
  <sheetData>
    <row r="1" spans="1:19" x14ac:dyDescent="0.25">
      <c r="A1" s="166" t="s">
        <v>278</v>
      </c>
    </row>
    <row r="3" spans="1:19" x14ac:dyDescent="0.25">
      <c r="A3" s="176" t="s">
        <v>411</v>
      </c>
      <c r="B3" s="176"/>
      <c r="C3" s="176"/>
      <c r="D3" s="176"/>
      <c r="E3" s="176"/>
      <c r="F3" s="176"/>
      <c r="G3" s="176"/>
      <c r="H3" s="176"/>
      <c r="L3" s="176" t="s">
        <v>411</v>
      </c>
      <c r="M3" s="176"/>
      <c r="N3" s="176"/>
      <c r="O3" s="176"/>
      <c r="P3" s="176"/>
      <c r="Q3" s="176"/>
      <c r="R3" s="176"/>
      <c r="S3" s="176"/>
    </row>
    <row r="4" spans="1:19" x14ac:dyDescent="0.25">
      <c r="A4" s="177" t="s">
        <v>256</v>
      </c>
      <c r="B4" s="177"/>
      <c r="C4" s="177"/>
      <c r="D4" s="177"/>
      <c r="E4" s="177"/>
      <c r="F4" s="177"/>
      <c r="G4" s="177"/>
      <c r="H4" s="177"/>
      <c r="L4" s="177" t="s">
        <v>271</v>
      </c>
      <c r="M4" s="177"/>
      <c r="N4" s="177"/>
      <c r="O4" s="177"/>
      <c r="P4" s="177"/>
      <c r="Q4" s="177"/>
      <c r="R4" s="177"/>
      <c r="S4" s="177"/>
    </row>
    <row r="5" spans="1:19" x14ac:dyDescent="0.25">
      <c r="A5" s="115"/>
      <c r="B5" s="115"/>
      <c r="C5" s="115"/>
      <c r="D5" s="115"/>
      <c r="E5" s="115"/>
      <c r="F5" s="115"/>
      <c r="G5" s="115"/>
      <c r="H5" s="115"/>
      <c r="L5" s="115"/>
      <c r="M5" s="115"/>
      <c r="N5" s="115"/>
      <c r="O5" s="115"/>
      <c r="P5" s="115"/>
      <c r="Q5" s="115"/>
      <c r="R5" s="115"/>
      <c r="S5" s="115"/>
    </row>
    <row r="6" spans="1:19" x14ac:dyDescent="0.25">
      <c r="A6" s="115"/>
      <c r="B6" s="115"/>
      <c r="C6" s="115"/>
      <c r="D6" s="115"/>
      <c r="E6" s="115"/>
      <c r="F6" s="115"/>
      <c r="G6" s="115"/>
      <c r="H6" s="115"/>
      <c r="L6" s="115"/>
      <c r="M6" s="115"/>
      <c r="N6" s="115"/>
      <c r="O6" s="115"/>
      <c r="P6" s="115"/>
      <c r="Q6" s="115"/>
      <c r="R6" s="115"/>
      <c r="S6" s="115"/>
    </row>
    <row r="7" spans="1:19" x14ac:dyDescent="0.25">
      <c r="A7" s="65"/>
      <c r="B7" s="53"/>
      <c r="C7" s="53"/>
      <c r="D7" s="53"/>
      <c r="E7" s="53">
        <v>2013</v>
      </c>
      <c r="F7" s="53">
        <v>2015</v>
      </c>
      <c r="G7" s="53">
        <v>2017</v>
      </c>
      <c r="H7" s="54">
        <v>2020</v>
      </c>
      <c r="L7" s="65"/>
      <c r="M7" s="53"/>
      <c r="N7" s="53"/>
      <c r="O7" s="53"/>
      <c r="P7" s="53">
        <v>2013</v>
      </c>
      <c r="Q7" s="53">
        <v>2015</v>
      </c>
      <c r="R7" s="53">
        <v>2017</v>
      </c>
      <c r="S7" s="54">
        <v>2020</v>
      </c>
    </row>
    <row r="8" spans="1:19" x14ac:dyDescent="0.25">
      <c r="A8" s="30"/>
      <c r="H8" s="66"/>
      <c r="L8" s="30"/>
      <c r="S8" s="66"/>
    </row>
    <row r="9" spans="1:19" x14ac:dyDescent="0.25">
      <c r="B9" s="63" t="s">
        <v>19</v>
      </c>
      <c r="C9" s="63" t="s">
        <v>22</v>
      </c>
      <c r="D9" s="61" t="s">
        <v>6</v>
      </c>
      <c r="E9" s="44">
        <v>300000</v>
      </c>
      <c r="F9" s="44">
        <v>330000</v>
      </c>
      <c r="G9" s="44">
        <v>400000</v>
      </c>
      <c r="H9" s="40">
        <v>426134</v>
      </c>
      <c r="L9" s="30"/>
      <c r="M9" s="63" t="s">
        <v>19</v>
      </c>
      <c r="N9" s="63" t="s">
        <v>22</v>
      </c>
      <c r="O9" s="61" t="s">
        <v>6</v>
      </c>
      <c r="P9" s="44">
        <f>+E9*'71'!E$27</f>
        <v>375299.99999999994</v>
      </c>
      <c r="Q9" s="44">
        <f>+F9*'71'!F$27</f>
        <v>375870</v>
      </c>
      <c r="R9" s="44">
        <f>+G9*'71'!G$27</f>
        <v>434400.00000000006</v>
      </c>
      <c r="S9" s="40">
        <f>+H9*'71'!H$27</f>
        <v>426134</v>
      </c>
    </row>
    <row r="10" spans="1:19" x14ac:dyDescent="0.25">
      <c r="A10" s="19"/>
      <c r="B10" s="63"/>
      <c r="C10" s="63"/>
      <c r="D10" s="61" t="s">
        <v>41</v>
      </c>
      <c r="E10" s="44">
        <v>4166.7500000000027</v>
      </c>
      <c r="F10" s="44">
        <v>21875.000000000004</v>
      </c>
      <c r="G10" s="44">
        <v>9374.9999999999945</v>
      </c>
      <c r="H10" s="40">
        <v>16666.749999999996</v>
      </c>
      <c r="L10" s="19"/>
      <c r="M10" s="63"/>
      <c r="N10" s="63"/>
      <c r="O10" s="61" t="s">
        <v>41</v>
      </c>
      <c r="P10" s="44">
        <f>+E10*'71'!E$27</f>
        <v>5212.604250000003</v>
      </c>
      <c r="Q10" s="44">
        <f>+F10*'71'!F$27</f>
        <v>24915.625000000004</v>
      </c>
      <c r="R10" s="44">
        <f>+G10*'71'!G$27</f>
        <v>10181.249999999995</v>
      </c>
      <c r="S10" s="40">
        <f>+H10*'71'!H$27</f>
        <v>16666.749999999996</v>
      </c>
    </row>
    <row r="11" spans="1:19" x14ac:dyDescent="0.25">
      <c r="A11" s="19"/>
      <c r="B11" s="63"/>
      <c r="C11" s="63" t="s">
        <v>25</v>
      </c>
      <c r="D11" s="61" t="s">
        <v>6</v>
      </c>
      <c r="E11" s="44">
        <v>404167</v>
      </c>
      <c r="F11" s="44">
        <v>471500</v>
      </c>
      <c r="G11" s="44">
        <v>401333</v>
      </c>
      <c r="H11" s="40">
        <v>500000</v>
      </c>
      <c r="L11" s="19"/>
      <c r="M11" s="63"/>
      <c r="N11" s="63" t="s">
        <v>25</v>
      </c>
      <c r="O11" s="61" t="s">
        <v>6</v>
      </c>
      <c r="P11" s="44">
        <f>+E11*'71'!E$27</f>
        <v>505612.91699999996</v>
      </c>
      <c r="Q11" s="44">
        <f>+F11*'71'!F$27</f>
        <v>537038.5</v>
      </c>
      <c r="R11" s="44">
        <f>+G11*'71'!G$27</f>
        <v>435847.63800000004</v>
      </c>
      <c r="S11" s="40">
        <f>+H11*'71'!H$27</f>
        <v>500000</v>
      </c>
    </row>
    <row r="12" spans="1:19" x14ac:dyDescent="0.25">
      <c r="A12" s="19"/>
      <c r="B12" s="63"/>
      <c r="C12" s="64"/>
      <c r="D12" s="61" t="s">
        <v>41</v>
      </c>
      <c r="E12" s="44">
        <v>12500.000000000009</v>
      </c>
      <c r="F12" s="44">
        <v>22738.249999999989</v>
      </c>
      <c r="G12" s="44">
        <v>12499.999999999975</v>
      </c>
      <c r="H12" s="40">
        <v>26474.000000000007</v>
      </c>
      <c r="L12" s="19"/>
      <c r="M12" s="63"/>
      <c r="N12" s="64"/>
      <c r="O12" s="61" t="s">
        <v>41</v>
      </c>
      <c r="P12" s="44">
        <f>+E12*'71'!E$27</f>
        <v>15637.500000000009</v>
      </c>
      <c r="Q12" s="44">
        <f>+F12*'71'!F$27</f>
        <v>25898.866749999986</v>
      </c>
      <c r="R12" s="44">
        <f>+G12*'71'!G$27</f>
        <v>13574.999999999973</v>
      </c>
      <c r="S12" s="40">
        <f>+H12*'71'!H$27</f>
        <v>26474.000000000007</v>
      </c>
    </row>
    <row r="13" spans="1:19" x14ac:dyDescent="0.25">
      <c r="A13" s="19"/>
      <c r="C13" s="63" t="s">
        <v>26</v>
      </c>
      <c r="D13" s="61" t="s">
        <v>6</v>
      </c>
      <c r="E13" s="44">
        <v>500000</v>
      </c>
      <c r="F13" s="44">
        <v>550000</v>
      </c>
      <c r="G13" s="44">
        <v>600000</v>
      </c>
      <c r="H13" s="40">
        <v>650000</v>
      </c>
      <c r="L13" s="19"/>
      <c r="N13" s="63" t="s">
        <v>26</v>
      </c>
      <c r="O13" s="61" t="s">
        <v>6</v>
      </c>
      <c r="P13" s="44">
        <f>+E13*'71'!E$27</f>
        <v>625500</v>
      </c>
      <c r="Q13" s="44">
        <f>+F13*'71'!F$27</f>
        <v>626450</v>
      </c>
      <c r="R13" s="44">
        <f>+G13*'71'!G$27</f>
        <v>651600</v>
      </c>
      <c r="S13" s="40">
        <f>+H13*'71'!H$27</f>
        <v>650000</v>
      </c>
    </row>
    <row r="14" spans="1:19" x14ac:dyDescent="0.25">
      <c r="A14" s="19"/>
      <c r="B14" s="63"/>
      <c r="C14" s="64"/>
      <c r="D14" s="61" t="s">
        <v>41</v>
      </c>
      <c r="E14" s="44">
        <v>25924.999999999985</v>
      </c>
      <c r="F14" s="44">
        <v>25000.000000000004</v>
      </c>
      <c r="G14" s="44">
        <v>19802.250000000015</v>
      </c>
      <c r="H14" s="40">
        <v>24999.999999999989</v>
      </c>
      <c r="L14" s="19"/>
      <c r="M14" s="63"/>
      <c r="N14" s="64"/>
      <c r="O14" s="61" t="s">
        <v>41</v>
      </c>
      <c r="P14" s="44">
        <f>+E14*'71'!E$27</f>
        <v>32432.174999999977</v>
      </c>
      <c r="Q14" s="44">
        <f>+F14*'71'!F$27</f>
        <v>28475.000000000004</v>
      </c>
      <c r="R14" s="44">
        <f>+G14*'71'!G$27</f>
        <v>21505.243500000019</v>
      </c>
      <c r="S14" s="40">
        <f>+H14*'71'!H$27</f>
        <v>24999.999999999989</v>
      </c>
    </row>
    <row r="15" spans="1:19" x14ac:dyDescent="0.25">
      <c r="A15" s="19"/>
      <c r="B15" s="63"/>
      <c r="C15" s="63" t="s">
        <v>27</v>
      </c>
      <c r="D15" s="61" t="s">
        <v>6</v>
      </c>
      <c r="E15" s="44">
        <v>400000</v>
      </c>
      <c r="F15" s="44">
        <v>450000</v>
      </c>
      <c r="G15" s="44">
        <v>500000</v>
      </c>
      <c r="H15" s="40">
        <v>500000</v>
      </c>
      <c r="L15" s="19"/>
      <c r="M15" s="63"/>
      <c r="N15" s="63" t="s">
        <v>27</v>
      </c>
      <c r="O15" s="61" t="s">
        <v>6</v>
      </c>
      <c r="P15" s="44">
        <f>+E15*'71'!E$27</f>
        <v>500399.99999999994</v>
      </c>
      <c r="Q15" s="44">
        <f>+F15*'71'!F$27</f>
        <v>512550</v>
      </c>
      <c r="R15" s="44">
        <f>+G15*'71'!G$27</f>
        <v>543000</v>
      </c>
      <c r="S15" s="40">
        <f>+H15*'71'!H$27</f>
        <v>500000</v>
      </c>
    </row>
    <row r="16" spans="1:19" x14ac:dyDescent="0.25">
      <c r="A16" s="19"/>
      <c r="B16" s="63"/>
      <c r="C16" s="64"/>
      <c r="D16" s="61" t="s">
        <v>41</v>
      </c>
      <c r="E16" s="44">
        <v>12916.500000000007</v>
      </c>
      <c r="F16" s="44">
        <v>13874.999999999973</v>
      </c>
      <c r="G16" s="44">
        <v>17708.499999999993</v>
      </c>
      <c r="H16" s="40">
        <v>12499.999999999965</v>
      </c>
      <c r="L16" s="19"/>
      <c r="M16" s="63"/>
      <c r="N16" s="64"/>
      <c r="O16" s="61" t="s">
        <v>41</v>
      </c>
      <c r="P16" s="44">
        <f>+E16*'71'!E$27</f>
        <v>16158.541500000008</v>
      </c>
      <c r="Q16" s="44">
        <f>+F16*'71'!F$27</f>
        <v>15803.624999999969</v>
      </c>
      <c r="R16" s="44">
        <f>+G16*'71'!G$27</f>
        <v>19231.430999999993</v>
      </c>
      <c r="S16" s="40">
        <f>+H16*'71'!H$27</f>
        <v>12499.999999999965</v>
      </c>
    </row>
    <row r="17" spans="1:19" x14ac:dyDescent="0.25">
      <c r="A17" s="19"/>
      <c r="C17" s="63" t="s">
        <v>28</v>
      </c>
      <c r="D17" s="61" t="s">
        <v>6</v>
      </c>
      <c r="E17" s="44">
        <v>302500</v>
      </c>
      <c r="F17" s="44">
        <v>350000</v>
      </c>
      <c r="G17" s="44">
        <v>350000</v>
      </c>
      <c r="H17" s="40">
        <v>400000</v>
      </c>
      <c r="L17" s="19"/>
      <c r="N17" s="63" t="s">
        <v>28</v>
      </c>
      <c r="O17" s="61" t="s">
        <v>6</v>
      </c>
      <c r="P17" s="44">
        <f>+E17*'71'!E$27</f>
        <v>378427.49999999994</v>
      </c>
      <c r="Q17" s="44">
        <f>+F17*'71'!F$27</f>
        <v>398650</v>
      </c>
      <c r="R17" s="44">
        <f>+G17*'71'!G$27</f>
        <v>380100</v>
      </c>
      <c r="S17" s="40">
        <f>+H17*'71'!H$27</f>
        <v>400000</v>
      </c>
    </row>
    <row r="18" spans="1:19" x14ac:dyDescent="0.25">
      <c r="A18" s="19"/>
      <c r="B18" s="63"/>
      <c r="C18" s="63"/>
      <c r="D18" s="61" t="s">
        <v>41</v>
      </c>
      <c r="E18" s="44">
        <v>5000.0000000000227</v>
      </c>
      <c r="F18" s="44">
        <v>7499.9999999999918</v>
      </c>
      <c r="G18" s="44">
        <v>11250.000000000009</v>
      </c>
      <c r="H18" s="40">
        <v>7583.25</v>
      </c>
      <c r="L18" s="19"/>
      <c r="M18" s="63"/>
      <c r="N18" s="63"/>
      <c r="O18" s="61" t="s">
        <v>41</v>
      </c>
      <c r="P18" s="44">
        <f>+E18*'71'!E$27</f>
        <v>6255.0000000000282</v>
      </c>
      <c r="Q18" s="44">
        <f>+F18*'71'!F$27</f>
        <v>8542.4999999999909</v>
      </c>
      <c r="R18" s="44">
        <f>+G18*'71'!G$27</f>
        <v>12217.500000000011</v>
      </c>
      <c r="S18" s="40">
        <f>+H18*'71'!H$27</f>
        <v>7583.25</v>
      </c>
    </row>
    <row r="19" spans="1:19" x14ac:dyDescent="0.25">
      <c r="A19" s="19"/>
      <c r="B19" s="63"/>
      <c r="C19" s="63" t="s">
        <v>29</v>
      </c>
      <c r="D19" s="61" t="s">
        <v>6</v>
      </c>
      <c r="E19" s="44">
        <v>300000</v>
      </c>
      <c r="F19" s="44">
        <v>343750</v>
      </c>
      <c r="G19" s="44">
        <v>386667</v>
      </c>
      <c r="H19" s="40">
        <v>416667</v>
      </c>
      <c r="L19" s="19"/>
      <c r="M19" s="63"/>
      <c r="N19" s="63" t="s">
        <v>29</v>
      </c>
      <c r="O19" s="61" t="s">
        <v>6</v>
      </c>
      <c r="P19" s="44">
        <f>+E19*'71'!E$27</f>
        <v>375299.99999999994</v>
      </c>
      <c r="Q19" s="44">
        <f>+F19*'71'!F$27</f>
        <v>391531.25</v>
      </c>
      <c r="R19" s="44">
        <f>+G19*'71'!G$27</f>
        <v>419920.36200000002</v>
      </c>
      <c r="S19" s="40">
        <f>+H19*'71'!H$27</f>
        <v>416667</v>
      </c>
    </row>
    <row r="20" spans="1:19" x14ac:dyDescent="0.25">
      <c r="A20" s="19"/>
      <c r="B20" s="63"/>
      <c r="C20" s="64"/>
      <c r="D20" s="61" t="s">
        <v>41</v>
      </c>
      <c r="E20" s="44">
        <v>3458.2500000000023</v>
      </c>
      <c r="F20" s="44">
        <v>7500.0000000000227</v>
      </c>
      <c r="G20" s="44">
        <v>8958.24999999998</v>
      </c>
      <c r="H20" s="40">
        <v>12499.999999999956</v>
      </c>
      <c r="L20" s="19"/>
      <c r="M20" s="63"/>
      <c r="N20" s="64"/>
      <c r="O20" s="61" t="s">
        <v>41</v>
      </c>
      <c r="P20" s="44">
        <f>+E20*'71'!E$27</f>
        <v>4326.2707500000024</v>
      </c>
      <c r="Q20" s="44">
        <f>+F20*'71'!F$27</f>
        <v>8542.5000000000255</v>
      </c>
      <c r="R20" s="44">
        <f>+G20*'71'!G$27</f>
        <v>9728.6594999999797</v>
      </c>
      <c r="S20" s="40">
        <f>+H20*'71'!H$27</f>
        <v>12499.999999999956</v>
      </c>
    </row>
    <row r="21" spans="1:19" x14ac:dyDescent="0.25">
      <c r="A21" s="19"/>
      <c r="C21" s="63" t="s">
        <v>30</v>
      </c>
      <c r="D21" s="61" t="s">
        <v>6</v>
      </c>
      <c r="E21" s="44">
        <v>350000</v>
      </c>
      <c r="F21" s="44">
        <v>401250</v>
      </c>
      <c r="G21" s="44">
        <v>450000</v>
      </c>
      <c r="H21" s="40">
        <v>500000</v>
      </c>
      <c r="L21" s="19"/>
      <c r="N21" s="63" t="s">
        <v>30</v>
      </c>
      <c r="O21" s="61" t="s">
        <v>6</v>
      </c>
      <c r="P21" s="44">
        <f>+E21*'71'!E$27</f>
        <v>437849.99999999994</v>
      </c>
      <c r="Q21" s="44">
        <f>+F21*'71'!F$27</f>
        <v>457023.75</v>
      </c>
      <c r="R21" s="44">
        <f>+G21*'71'!G$27</f>
        <v>488700.00000000006</v>
      </c>
      <c r="S21" s="40">
        <f>+H21*'71'!H$27</f>
        <v>500000</v>
      </c>
    </row>
    <row r="22" spans="1:19" x14ac:dyDescent="0.25">
      <c r="A22" s="19"/>
      <c r="B22" s="63"/>
      <c r="C22" s="64"/>
      <c r="D22" s="61" t="s">
        <v>41</v>
      </c>
      <c r="E22" s="44">
        <v>5751.9999999999964</v>
      </c>
      <c r="F22" s="44">
        <v>2500.0000000000005</v>
      </c>
      <c r="G22" s="44">
        <v>7749.9999999999873</v>
      </c>
      <c r="H22" s="40">
        <v>958.24999999999955</v>
      </c>
      <c r="L22" s="19"/>
      <c r="M22" s="63"/>
      <c r="N22" s="64"/>
      <c r="O22" s="61" t="s">
        <v>41</v>
      </c>
      <c r="P22" s="44">
        <f>+E22*'71'!E$27</f>
        <v>7195.751999999995</v>
      </c>
      <c r="Q22" s="44">
        <f>+F22*'71'!F$27</f>
        <v>2847.5000000000005</v>
      </c>
      <c r="R22" s="44">
        <f>+G22*'71'!G$27</f>
        <v>8416.4999999999873</v>
      </c>
      <c r="S22" s="40">
        <f>+H22*'71'!H$27</f>
        <v>958.24999999999955</v>
      </c>
    </row>
    <row r="23" spans="1:19" x14ac:dyDescent="0.25">
      <c r="A23" s="19"/>
      <c r="B23" s="63"/>
      <c r="C23" s="63" t="s">
        <v>42</v>
      </c>
      <c r="D23" s="61" t="s">
        <v>6</v>
      </c>
      <c r="E23" s="44">
        <v>268278</v>
      </c>
      <c r="F23" s="44">
        <v>301600</v>
      </c>
      <c r="G23" s="44">
        <v>330000</v>
      </c>
      <c r="H23" s="40">
        <v>400000</v>
      </c>
      <c r="L23" s="19"/>
      <c r="M23" s="63"/>
      <c r="N23" s="63" t="s">
        <v>42</v>
      </c>
      <c r="O23" s="61" t="s">
        <v>6</v>
      </c>
      <c r="P23" s="44">
        <f>+E23*'71'!E$27</f>
        <v>335615.77799999999</v>
      </c>
      <c r="Q23" s="44">
        <f>+F23*'71'!F$27</f>
        <v>343522.4</v>
      </c>
      <c r="R23" s="44">
        <f>+G23*'71'!G$27</f>
        <v>358380</v>
      </c>
      <c r="S23" s="40">
        <f>+H23*'71'!H$27</f>
        <v>400000</v>
      </c>
    </row>
    <row r="24" spans="1:19" x14ac:dyDescent="0.25">
      <c r="A24" s="19"/>
      <c r="B24" s="63"/>
      <c r="C24" s="64"/>
      <c r="D24" s="61" t="s">
        <v>41</v>
      </c>
      <c r="E24" s="44">
        <v>8125.0000000000146</v>
      </c>
      <c r="F24" s="44">
        <v>2867.25</v>
      </c>
      <c r="G24" s="44">
        <v>10250</v>
      </c>
      <c r="H24" s="40">
        <v>12499.999999999998</v>
      </c>
      <c r="L24" s="19"/>
      <c r="M24" s="63"/>
      <c r="N24" s="64"/>
      <c r="O24" s="61" t="s">
        <v>41</v>
      </c>
      <c r="P24" s="44">
        <f>+E24*'71'!E$27</f>
        <v>10164.375000000018</v>
      </c>
      <c r="Q24" s="44">
        <f>+F24*'71'!F$27</f>
        <v>3265.7977500000002</v>
      </c>
      <c r="R24" s="44">
        <f>+G24*'71'!G$27</f>
        <v>11131.5</v>
      </c>
      <c r="S24" s="40">
        <f>+H24*'71'!H$27</f>
        <v>12499.999999999998</v>
      </c>
    </row>
    <row r="25" spans="1:19" x14ac:dyDescent="0.25">
      <c r="A25" s="19"/>
      <c r="C25" s="63" t="s">
        <v>32</v>
      </c>
      <c r="D25" s="61" t="s">
        <v>6</v>
      </c>
      <c r="E25" s="44">
        <v>247000</v>
      </c>
      <c r="F25" s="44">
        <v>283333</v>
      </c>
      <c r="G25" s="44">
        <v>305000</v>
      </c>
      <c r="H25" s="40">
        <v>372333</v>
      </c>
      <c r="L25" s="19"/>
      <c r="N25" s="63" t="s">
        <v>32</v>
      </c>
      <c r="O25" s="61" t="s">
        <v>6</v>
      </c>
      <c r="P25" s="44">
        <f>+E25*'71'!E$27</f>
        <v>308997</v>
      </c>
      <c r="Q25" s="44">
        <f>+F25*'71'!F$27</f>
        <v>322716.28700000001</v>
      </c>
      <c r="R25" s="44">
        <f>+G25*'71'!G$27</f>
        <v>331230</v>
      </c>
      <c r="S25" s="40">
        <f>+H25*'71'!H$27</f>
        <v>372333</v>
      </c>
    </row>
    <row r="26" spans="1:19" x14ac:dyDescent="0.25">
      <c r="A26" s="19"/>
      <c r="B26" s="63"/>
      <c r="C26" s="63"/>
      <c r="D26" s="61" t="s">
        <v>41</v>
      </c>
      <c r="E26" s="44">
        <v>4375.0000000000136</v>
      </c>
      <c r="F26" s="44">
        <v>5961.7500000000136</v>
      </c>
      <c r="G26" s="44">
        <v>4999.9999999999964</v>
      </c>
      <c r="H26" s="40">
        <v>7708.2499999999927</v>
      </c>
      <c r="L26" s="19"/>
      <c r="M26" s="63"/>
      <c r="N26" s="63"/>
      <c r="O26" s="61" t="s">
        <v>41</v>
      </c>
      <c r="P26" s="44">
        <f>+E26*'71'!E$27</f>
        <v>5473.1250000000164</v>
      </c>
      <c r="Q26" s="44">
        <f>+F26*'71'!F$27</f>
        <v>6790.4332500000155</v>
      </c>
      <c r="R26" s="44">
        <f>+G26*'71'!G$27</f>
        <v>5429.9999999999964</v>
      </c>
      <c r="S26" s="40">
        <f>+H26*'71'!H$27</f>
        <v>7708.2499999999927</v>
      </c>
    </row>
    <row r="27" spans="1:19" x14ac:dyDescent="0.25">
      <c r="A27" s="19"/>
      <c r="B27" s="63"/>
      <c r="C27" s="63" t="s">
        <v>33</v>
      </c>
      <c r="D27" s="61" t="s">
        <v>6</v>
      </c>
      <c r="E27" s="46" t="s">
        <v>34</v>
      </c>
      <c r="F27" s="46" t="s">
        <v>34</v>
      </c>
      <c r="G27" s="44">
        <v>300000</v>
      </c>
      <c r="H27" s="40">
        <v>338750</v>
      </c>
      <c r="L27" s="19"/>
      <c r="M27" s="63"/>
      <c r="N27" s="63" t="s">
        <v>33</v>
      </c>
      <c r="O27" s="61" t="s">
        <v>6</v>
      </c>
      <c r="P27" s="46" t="s">
        <v>34</v>
      </c>
      <c r="Q27" s="46" t="s">
        <v>34</v>
      </c>
      <c r="R27" s="44">
        <f>+G27*'71'!G$27</f>
        <v>325800</v>
      </c>
      <c r="S27" s="40">
        <f>+H27*'71'!H$27</f>
        <v>338750</v>
      </c>
    </row>
    <row r="28" spans="1:19" x14ac:dyDescent="0.25">
      <c r="A28" s="19"/>
      <c r="B28" s="63"/>
      <c r="C28" s="64"/>
      <c r="D28" s="61" t="s">
        <v>41</v>
      </c>
      <c r="E28" s="44"/>
      <c r="F28" s="44"/>
      <c r="G28" s="44">
        <v>6041.7499999999873</v>
      </c>
      <c r="H28" s="40">
        <v>6041.75000000001</v>
      </c>
      <c r="L28" s="19"/>
      <c r="M28" s="63"/>
      <c r="N28" s="64"/>
      <c r="O28" s="61" t="s">
        <v>41</v>
      </c>
      <c r="R28" s="44">
        <f>+G28*'71'!G$27</f>
        <v>6561.3404999999866</v>
      </c>
      <c r="S28" s="40">
        <f>+H28*'71'!H$27</f>
        <v>6041.75000000001</v>
      </c>
    </row>
    <row r="29" spans="1:19" x14ac:dyDescent="0.25">
      <c r="A29" s="19"/>
      <c r="C29" s="63" t="s">
        <v>35</v>
      </c>
      <c r="D29" s="61" t="s">
        <v>6</v>
      </c>
      <c r="E29" s="44">
        <v>270000</v>
      </c>
      <c r="F29" s="44">
        <v>303333</v>
      </c>
      <c r="G29" s="44">
        <v>355583</v>
      </c>
      <c r="H29" s="40">
        <v>420000</v>
      </c>
      <c r="L29" s="19"/>
      <c r="N29" s="63" t="s">
        <v>35</v>
      </c>
      <c r="O29" s="61" t="s">
        <v>6</v>
      </c>
      <c r="P29" s="44">
        <f>+E29*'71'!E$27</f>
        <v>337769.99999999994</v>
      </c>
      <c r="Q29" s="44">
        <f>+F29*'71'!F$27</f>
        <v>345496.28700000001</v>
      </c>
      <c r="R29" s="44">
        <f>+G29*'71'!G$27</f>
        <v>386163.13800000004</v>
      </c>
      <c r="S29" s="40">
        <f>+H29*'71'!H$27</f>
        <v>420000</v>
      </c>
    </row>
    <row r="30" spans="1:19" x14ac:dyDescent="0.25">
      <c r="A30" s="19"/>
      <c r="B30" s="63"/>
      <c r="C30" s="64"/>
      <c r="D30" s="61" t="s">
        <v>41</v>
      </c>
      <c r="E30" s="44">
        <v>8020.7500000000118</v>
      </c>
      <c r="F30" s="44">
        <v>5000.0000000000236</v>
      </c>
      <c r="G30" s="44">
        <v>7500.0000000000209</v>
      </c>
      <c r="H30" s="40">
        <v>12500</v>
      </c>
      <c r="L30" s="19"/>
      <c r="M30" s="63"/>
      <c r="N30" s="64"/>
      <c r="O30" s="61" t="s">
        <v>41</v>
      </c>
      <c r="P30" s="44">
        <f>+E30*'71'!E$27</f>
        <v>10033.958250000014</v>
      </c>
      <c r="Q30" s="44">
        <f>+F30*'71'!F$27</f>
        <v>5695.0000000000273</v>
      </c>
      <c r="R30" s="44">
        <f>+G30*'71'!G$27</f>
        <v>8145.0000000000236</v>
      </c>
      <c r="S30" s="40">
        <f>+H30*'71'!H$27</f>
        <v>12500</v>
      </c>
    </row>
    <row r="31" spans="1:19" x14ac:dyDescent="0.25">
      <c r="A31" s="19"/>
      <c r="B31" s="63"/>
      <c r="C31" s="63" t="s">
        <v>36</v>
      </c>
      <c r="D31" s="61" t="s">
        <v>6</v>
      </c>
      <c r="E31" s="44">
        <v>244167</v>
      </c>
      <c r="F31" s="44">
        <v>284167</v>
      </c>
      <c r="G31" s="44">
        <v>300000</v>
      </c>
      <c r="H31" s="40">
        <v>351250</v>
      </c>
      <c r="L31" s="19"/>
      <c r="M31" s="63"/>
      <c r="N31" s="63" t="s">
        <v>36</v>
      </c>
      <c r="O31" s="61" t="s">
        <v>6</v>
      </c>
      <c r="P31" s="44">
        <f>+E31*'71'!E$27</f>
        <v>305452.91699999996</v>
      </c>
      <c r="Q31" s="44">
        <f>+F31*'71'!F$27</f>
        <v>323666.21299999999</v>
      </c>
      <c r="R31" s="44">
        <f>+G31*'71'!G$27</f>
        <v>325800</v>
      </c>
      <c r="S31" s="40">
        <f>+H31*'71'!H$27</f>
        <v>351250</v>
      </c>
    </row>
    <row r="32" spans="1:19" x14ac:dyDescent="0.25">
      <c r="A32" s="19"/>
      <c r="B32" s="63"/>
      <c r="C32" s="64"/>
      <c r="D32" s="61" t="s">
        <v>41</v>
      </c>
      <c r="E32" s="44">
        <v>4458.2499999999991</v>
      </c>
      <c r="F32" s="44">
        <v>7500.0000000000073</v>
      </c>
      <c r="G32" s="44">
        <v>1541.7499999999959</v>
      </c>
      <c r="H32" s="40">
        <v>8750</v>
      </c>
      <c r="L32" s="19"/>
      <c r="M32" s="63"/>
      <c r="N32" s="64"/>
      <c r="O32" s="61" t="s">
        <v>41</v>
      </c>
      <c r="P32" s="44">
        <f>+E32*'71'!E$27</f>
        <v>5577.2707499999988</v>
      </c>
      <c r="Q32" s="44">
        <f>+F32*'71'!F$27</f>
        <v>8542.5000000000091</v>
      </c>
      <c r="R32" s="44">
        <f>+G32*'71'!G$27</f>
        <v>1674.3404999999957</v>
      </c>
      <c r="S32" s="40">
        <f>+H32*'71'!H$27</f>
        <v>8750</v>
      </c>
    </row>
    <row r="33" spans="1:19" x14ac:dyDescent="0.25">
      <c r="A33" s="19"/>
      <c r="C33" s="63" t="s">
        <v>37</v>
      </c>
      <c r="D33" s="61" t="s">
        <v>6</v>
      </c>
      <c r="E33" s="44">
        <v>250000</v>
      </c>
      <c r="F33" s="44">
        <v>330000</v>
      </c>
      <c r="G33" s="44">
        <v>350000</v>
      </c>
      <c r="H33" s="40">
        <v>400000</v>
      </c>
      <c r="L33" s="19"/>
      <c r="N33" s="63" t="s">
        <v>37</v>
      </c>
      <c r="O33" s="61" t="s">
        <v>6</v>
      </c>
      <c r="P33" s="44">
        <f>+E33*'71'!E$27</f>
        <v>312750</v>
      </c>
      <c r="Q33" s="44">
        <f>+F33*'71'!F$27</f>
        <v>375870</v>
      </c>
      <c r="R33" s="44">
        <f>+G33*'71'!G$27</f>
        <v>380100</v>
      </c>
      <c r="S33" s="40">
        <f>+H33*'71'!H$27</f>
        <v>400000</v>
      </c>
    </row>
    <row r="34" spans="1:19" x14ac:dyDescent="0.25">
      <c r="A34" s="19"/>
      <c r="B34" s="63"/>
      <c r="C34" s="63"/>
      <c r="D34" s="61" t="s">
        <v>41</v>
      </c>
      <c r="E34" s="44">
        <v>4083.5000000000041</v>
      </c>
      <c r="F34" s="44">
        <v>11875.000000000018</v>
      </c>
      <c r="G34" s="44">
        <v>6250.0000000000082</v>
      </c>
      <c r="H34" s="40">
        <v>7500.0000000000045</v>
      </c>
      <c r="L34" s="19"/>
      <c r="M34" s="63"/>
      <c r="N34" s="63"/>
      <c r="O34" s="61" t="s">
        <v>41</v>
      </c>
      <c r="P34" s="44">
        <f>+E34*'71'!E$27</f>
        <v>5108.4585000000043</v>
      </c>
      <c r="Q34" s="44">
        <f>+F34*'71'!F$27</f>
        <v>13525.62500000002</v>
      </c>
      <c r="R34" s="44">
        <f>+G34*'71'!G$27</f>
        <v>6787.5000000000091</v>
      </c>
      <c r="S34" s="40">
        <f>+H34*'71'!H$27</f>
        <v>7500.0000000000045</v>
      </c>
    </row>
    <row r="35" spans="1:19" x14ac:dyDescent="0.25">
      <c r="A35" s="19"/>
      <c r="B35" s="63"/>
      <c r="C35" s="63" t="s">
        <v>38</v>
      </c>
      <c r="D35" s="61" t="s">
        <v>6</v>
      </c>
      <c r="E35" s="44">
        <v>270000</v>
      </c>
      <c r="F35" s="44">
        <v>300000</v>
      </c>
      <c r="G35" s="44">
        <v>350000</v>
      </c>
      <c r="H35" s="40">
        <v>405000</v>
      </c>
      <c r="L35" s="19"/>
      <c r="M35" s="63"/>
      <c r="N35" s="63" t="s">
        <v>38</v>
      </c>
      <c r="O35" s="61" t="s">
        <v>6</v>
      </c>
      <c r="P35" s="44">
        <f>+E35*'71'!E$27</f>
        <v>337769.99999999994</v>
      </c>
      <c r="Q35" s="44">
        <f>+F35*'71'!F$27</f>
        <v>341700</v>
      </c>
      <c r="R35" s="44">
        <f>+G35*'71'!G$27</f>
        <v>380100</v>
      </c>
      <c r="S35" s="40">
        <f>+H35*'71'!H$27</f>
        <v>405000</v>
      </c>
    </row>
    <row r="36" spans="1:19" x14ac:dyDescent="0.25">
      <c r="A36" s="19"/>
      <c r="B36" s="63"/>
      <c r="C36" s="64"/>
      <c r="D36" s="61" t="s">
        <v>41</v>
      </c>
      <c r="E36" s="44">
        <v>10000.000000000004</v>
      </c>
      <c r="F36" s="44">
        <v>2458.2500000000032</v>
      </c>
      <c r="G36" s="44">
        <v>6666.7500000000009</v>
      </c>
      <c r="H36" s="40">
        <v>12500.000000000027</v>
      </c>
      <c r="L36" s="19"/>
      <c r="M36" s="63"/>
      <c r="N36" s="64"/>
      <c r="O36" s="61" t="s">
        <v>41</v>
      </c>
      <c r="P36" s="44">
        <f>+E36*'71'!E$27</f>
        <v>12510.000000000004</v>
      </c>
      <c r="Q36" s="44">
        <f>+F36*'71'!F$27</f>
        <v>2799.9467500000037</v>
      </c>
      <c r="R36" s="44">
        <f>+G36*'71'!G$27</f>
        <v>7240.0905000000012</v>
      </c>
      <c r="S36" s="40">
        <f>+H36*'71'!H$27</f>
        <v>12500.000000000027</v>
      </c>
    </row>
    <row r="37" spans="1:19" x14ac:dyDescent="0.25">
      <c r="A37" s="19"/>
      <c r="C37" s="63" t="s">
        <v>39</v>
      </c>
      <c r="D37" s="61" t="s">
        <v>6</v>
      </c>
      <c r="E37" s="44">
        <v>334167</v>
      </c>
      <c r="F37" s="44">
        <v>400000</v>
      </c>
      <c r="G37" s="44">
        <v>478083</v>
      </c>
      <c r="H37" s="40">
        <v>500417</v>
      </c>
      <c r="L37" s="19"/>
      <c r="N37" s="63" t="s">
        <v>39</v>
      </c>
      <c r="O37" s="61" t="s">
        <v>6</v>
      </c>
      <c r="P37" s="44">
        <f>+E37*'71'!E$27</f>
        <v>418042.91699999996</v>
      </c>
      <c r="Q37" s="44">
        <f>+F37*'71'!F$27</f>
        <v>455600</v>
      </c>
      <c r="R37" s="44">
        <f>+G37*'71'!G$27</f>
        <v>519198.13800000004</v>
      </c>
      <c r="S37" s="40">
        <f>+H37*'71'!H$27</f>
        <v>500417</v>
      </c>
    </row>
    <row r="38" spans="1:19" x14ac:dyDescent="0.25">
      <c r="A38" s="19"/>
      <c r="B38" s="63"/>
      <c r="C38" s="64"/>
      <c r="D38" s="61" t="s">
        <v>41</v>
      </c>
      <c r="E38" s="44">
        <v>14334.500000000031</v>
      </c>
      <c r="F38" s="44">
        <v>9583.2500000000073</v>
      </c>
      <c r="G38" s="44">
        <v>20624.999999999985</v>
      </c>
      <c r="H38" s="40">
        <v>16536.000000000029</v>
      </c>
      <c r="L38" s="19"/>
      <c r="M38" s="63"/>
      <c r="N38" s="64"/>
      <c r="O38" s="61" t="s">
        <v>41</v>
      </c>
      <c r="P38" s="44">
        <f>+E38*'71'!E$27</f>
        <v>17932.459500000037</v>
      </c>
      <c r="Q38" s="44">
        <f>+F38*'71'!F$27</f>
        <v>10915.321750000008</v>
      </c>
      <c r="R38" s="44">
        <f>+G38*'71'!G$27</f>
        <v>22398.749999999985</v>
      </c>
      <c r="S38" s="40">
        <f>+H38*'71'!H$27</f>
        <v>16536.000000000029</v>
      </c>
    </row>
    <row r="39" spans="1:19" x14ac:dyDescent="0.25">
      <c r="A39" s="19"/>
      <c r="B39" s="63"/>
      <c r="C39" s="63" t="s">
        <v>40</v>
      </c>
      <c r="D39" s="61" t="s">
        <v>6</v>
      </c>
      <c r="E39" s="44">
        <v>390000</v>
      </c>
      <c r="F39" s="44">
        <v>459417</v>
      </c>
      <c r="G39" s="44">
        <v>510000</v>
      </c>
      <c r="H39" s="40">
        <v>577500</v>
      </c>
      <c r="L39" s="19"/>
      <c r="M39" s="63"/>
      <c r="N39" s="63" t="s">
        <v>40</v>
      </c>
      <c r="O39" s="61" t="s">
        <v>6</v>
      </c>
      <c r="P39" s="44">
        <f>+E39*'71'!E$27</f>
        <v>487889.99999999994</v>
      </c>
      <c r="Q39" s="44">
        <f>+F39*'71'!F$27</f>
        <v>523275.96299999999</v>
      </c>
      <c r="R39" s="44">
        <f>+G39*'71'!G$27</f>
        <v>553860</v>
      </c>
      <c r="S39" s="40">
        <f>+H39*'71'!H$27</f>
        <v>577500</v>
      </c>
    </row>
    <row r="40" spans="1:19" x14ac:dyDescent="0.25">
      <c r="A40" s="19"/>
      <c r="B40" s="63"/>
      <c r="C40" s="64"/>
      <c r="D40" s="61" t="s">
        <v>41</v>
      </c>
      <c r="E40" s="44">
        <v>10000.000000000004</v>
      </c>
      <c r="F40" s="44">
        <v>17500.000000000015</v>
      </c>
      <c r="G40" s="44">
        <v>19999.999999999996</v>
      </c>
      <c r="H40" s="40">
        <v>19583.249999999989</v>
      </c>
      <c r="L40" s="19"/>
      <c r="M40" s="63"/>
      <c r="N40" s="64"/>
      <c r="O40" s="61" t="s">
        <v>41</v>
      </c>
      <c r="P40" s="44">
        <f>+E40*'71'!E$27</f>
        <v>12510.000000000004</v>
      </c>
      <c r="Q40" s="44">
        <f>+F40*'71'!F$27</f>
        <v>19932.500000000018</v>
      </c>
      <c r="R40" s="44">
        <f>+G40*'71'!G$27</f>
        <v>21719.999999999996</v>
      </c>
      <c r="S40" s="40">
        <f>+H40*'71'!H$27</f>
        <v>19583.249999999989</v>
      </c>
    </row>
    <row r="41" spans="1:19" x14ac:dyDescent="0.25">
      <c r="A41" s="19"/>
      <c r="C41" s="18" t="s">
        <v>20</v>
      </c>
      <c r="D41" s="61" t="s">
        <v>6</v>
      </c>
      <c r="E41" s="44">
        <f>+'88'!E23</f>
        <v>302500</v>
      </c>
      <c r="F41" s="44">
        <f>+'88'!F23</f>
        <v>360834</v>
      </c>
      <c r="G41" s="44">
        <f>+'88'!G23</f>
        <v>400000</v>
      </c>
      <c r="H41" s="40">
        <f>+'88'!H23</f>
        <v>450000</v>
      </c>
      <c r="L41" s="19"/>
      <c r="N41" s="18" t="s">
        <v>20</v>
      </c>
      <c r="O41" s="61" t="s">
        <v>6</v>
      </c>
      <c r="P41" s="44">
        <f>+E41*'71'!E$27</f>
        <v>378427.49999999994</v>
      </c>
      <c r="Q41" s="44">
        <f>+F41*'71'!F$27</f>
        <v>410989.92599999998</v>
      </c>
      <c r="R41" s="44">
        <f>+G41*'71'!G$27</f>
        <v>434400.00000000006</v>
      </c>
      <c r="S41" s="40">
        <f>+H41*'71'!H$27</f>
        <v>450000</v>
      </c>
    </row>
    <row r="42" spans="1:19" x14ac:dyDescent="0.25">
      <c r="A42" s="19"/>
      <c r="B42" s="63"/>
      <c r="C42" s="63"/>
      <c r="D42" s="61" t="s">
        <v>41</v>
      </c>
      <c r="E42" s="44">
        <f>+'88'!E24</f>
        <v>2499.9999999999991</v>
      </c>
      <c r="F42" s="44">
        <f>+'88'!F24</f>
        <v>4583.2499999999909</v>
      </c>
      <c r="G42" s="44">
        <f>+'88'!G24</f>
        <v>0</v>
      </c>
      <c r="H42" s="40">
        <f>+'88'!H24</f>
        <v>624.99999999999852</v>
      </c>
      <c r="L42" s="19"/>
      <c r="M42" s="63"/>
      <c r="N42" s="63"/>
      <c r="O42" s="61" t="s">
        <v>41</v>
      </c>
      <c r="P42" s="44">
        <f>+E42*'71'!E$27</f>
        <v>3127.4999999999986</v>
      </c>
      <c r="Q42" s="44">
        <f>+F42*'71'!F$27</f>
        <v>5220.3217499999901</v>
      </c>
      <c r="R42" s="44">
        <f>+G42*'71'!G$27</f>
        <v>0</v>
      </c>
      <c r="S42" s="40">
        <f>+H42*'71'!H$27</f>
        <v>624.99999999999852</v>
      </c>
    </row>
    <row r="43" spans="1:19" x14ac:dyDescent="0.25">
      <c r="A43" s="19"/>
      <c r="B43" s="63"/>
      <c r="C43" s="63"/>
      <c r="D43" s="61"/>
      <c r="E43" s="57"/>
      <c r="F43" s="57"/>
      <c r="G43" s="57"/>
      <c r="H43" s="39"/>
      <c r="L43" s="19"/>
      <c r="M43" s="63"/>
      <c r="N43" s="63"/>
      <c r="O43" s="61"/>
      <c r="P43" s="44"/>
      <c r="Q43" s="44"/>
      <c r="R43" s="44"/>
      <c r="S43" s="40"/>
    </row>
    <row r="44" spans="1:19" x14ac:dyDescent="0.25">
      <c r="A44" s="19"/>
      <c r="B44" s="63" t="s">
        <v>21</v>
      </c>
      <c r="C44" s="63" t="s">
        <v>22</v>
      </c>
      <c r="D44" s="61" t="s">
        <v>6</v>
      </c>
      <c r="E44" s="44">
        <v>210000</v>
      </c>
      <c r="F44" s="44">
        <v>243500</v>
      </c>
      <c r="G44" s="44">
        <v>295833</v>
      </c>
      <c r="H44" s="40">
        <v>350000</v>
      </c>
      <c r="L44" s="19"/>
      <c r="M44" s="63" t="s">
        <v>21</v>
      </c>
      <c r="N44" s="63" t="s">
        <v>22</v>
      </c>
      <c r="O44" s="61" t="s">
        <v>6</v>
      </c>
      <c r="P44" s="44">
        <f>+E44*'71'!E$27</f>
        <v>262710</v>
      </c>
      <c r="Q44" s="44">
        <f>+F44*'71'!F$27</f>
        <v>277346.5</v>
      </c>
      <c r="R44" s="44">
        <f>+G44*'71'!G$27</f>
        <v>321274.63800000004</v>
      </c>
      <c r="S44" s="40">
        <f>+H44*'71'!H$27</f>
        <v>350000</v>
      </c>
    </row>
    <row r="45" spans="1:19" x14ac:dyDescent="0.25">
      <c r="A45" s="19"/>
      <c r="B45" s="63"/>
      <c r="C45" s="63"/>
      <c r="D45" s="61" t="s">
        <v>41</v>
      </c>
      <c r="E45" s="44">
        <v>4937.2499999999891</v>
      </c>
      <c r="F45" s="44">
        <v>11875.000000000004</v>
      </c>
      <c r="G45" s="44">
        <v>5625</v>
      </c>
      <c r="H45" s="40">
        <v>13000.000000000007</v>
      </c>
      <c r="L45" s="19"/>
      <c r="M45" s="63"/>
      <c r="N45" s="63"/>
      <c r="O45" s="61" t="s">
        <v>41</v>
      </c>
      <c r="P45" s="44">
        <f>+E45*'71'!E$27</f>
        <v>6176.4997499999854</v>
      </c>
      <c r="Q45" s="44">
        <f>+F45*'71'!F$27</f>
        <v>13525.625000000004</v>
      </c>
      <c r="R45" s="44">
        <f>+G45*'71'!G$27</f>
        <v>6108.75</v>
      </c>
      <c r="S45" s="40">
        <f>+H45*'71'!H$27</f>
        <v>13000.000000000007</v>
      </c>
    </row>
    <row r="46" spans="1:19" x14ac:dyDescent="0.25">
      <c r="A46" s="19"/>
      <c r="B46" s="63"/>
      <c r="C46" s="63" t="s">
        <v>25</v>
      </c>
      <c r="D46" s="61" t="s">
        <v>6</v>
      </c>
      <c r="E46" s="44">
        <v>280000</v>
      </c>
      <c r="F46" s="44">
        <v>300000</v>
      </c>
      <c r="G46" s="44">
        <v>303333</v>
      </c>
      <c r="H46" s="40">
        <v>360458</v>
      </c>
      <c r="L46" s="19"/>
      <c r="M46" s="63"/>
      <c r="N46" s="63" t="s">
        <v>25</v>
      </c>
      <c r="O46" s="61" t="s">
        <v>6</v>
      </c>
      <c r="P46" s="44">
        <f>+E46*'71'!E$27</f>
        <v>350279.99999999994</v>
      </c>
      <c r="Q46" s="44">
        <f>+F46*'71'!F$27</f>
        <v>341700</v>
      </c>
      <c r="R46" s="44">
        <f>+G46*'71'!G$27</f>
        <v>329419.63800000004</v>
      </c>
      <c r="S46" s="40">
        <f>+H46*'71'!H$27</f>
        <v>360458</v>
      </c>
    </row>
    <row r="47" spans="1:19" x14ac:dyDescent="0.25">
      <c r="A47" s="19"/>
      <c r="B47" s="63"/>
      <c r="C47" s="64"/>
      <c r="D47" s="61" t="s">
        <v>41</v>
      </c>
      <c r="E47" s="44">
        <v>12500.000000000002</v>
      </c>
      <c r="F47" s="44">
        <v>5000.00000000001</v>
      </c>
      <c r="G47" s="44">
        <v>7500.0000000000064</v>
      </c>
      <c r="H47" s="40">
        <v>12916.749999999993</v>
      </c>
      <c r="L47" s="19"/>
      <c r="M47" s="63"/>
      <c r="N47" s="64"/>
      <c r="O47" s="61" t="s">
        <v>41</v>
      </c>
      <c r="P47" s="44">
        <f>+E47*'71'!E$27</f>
        <v>15637.5</v>
      </c>
      <c r="Q47" s="44">
        <f>+F47*'71'!F$27</f>
        <v>5695.0000000000118</v>
      </c>
      <c r="R47" s="44">
        <f>+G47*'71'!G$27</f>
        <v>8145.0000000000073</v>
      </c>
      <c r="S47" s="40">
        <f>+H47*'71'!H$27</f>
        <v>12916.749999999993</v>
      </c>
    </row>
    <row r="48" spans="1:19" x14ac:dyDescent="0.25">
      <c r="A48" s="19"/>
      <c r="B48" s="63"/>
      <c r="C48" s="63" t="s">
        <v>26</v>
      </c>
      <c r="D48" s="61" t="s">
        <v>6</v>
      </c>
      <c r="E48" s="44">
        <v>300000</v>
      </c>
      <c r="F48" s="44">
        <v>350000</v>
      </c>
      <c r="G48" s="44">
        <v>400000</v>
      </c>
      <c r="H48" s="40">
        <v>420000</v>
      </c>
      <c r="L48" s="19"/>
      <c r="M48" s="63"/>
      <c r="N48" s="63" t="s">
        <v>26</v>
      </c>
      <c r="O48" s="61" t="s">
        <v>6</v>
      </c>
      <c r="P48" s="44">
        <f>+E48*'71'!E$27</f>
        <v>375299.99999999994</v>
      </c>
      <c r="Q48" s="44">
        <f>+F48*'71'!F$27</f>
        <v>398650</v>
      </c>
      <c r="R48" s="44">
        <f>+G48*'71'!G$27</f>
        <v>434400.00000000006</v>
      </c>
      <c r="S48" s="40">
        <f>+H48*'71'!H$27</f>
        <v>420000</v>
      </c>
    </row>
    <row r="49" spans="1:19" x14ac:dyDescent="0.25">
      <c r="A49" s="19"/>
      <c r="B49" s="63"/>
      <c r="C49" s="64"/>
      <c r="D49" s="61" t="s">
        <v>41</v>
      </c>
      <c r="E49" s="44">
        <v>16979.249999999993</v>
      </c>
      <c r="F49" s="44">
        <v>8333.2500000000073</v>
      </c>
      <c r="G49" s="44">
        <v>11458.500000000016</v>
      </c>
      <c r="H49" s="40">
        <v>14092.749999999984</v>
      </c>
      <c r="L49" s="19"/>
      <c r="M49" s="63"/>
      <c r="N49" s="64"/>
      <c r="O49" s="61" t="s">
        <v>41</v>
      </c>
      <c r="P49" s="44">
        <f>+E49*'71'!E$27</f>
        <v>21241.041749999989</v>
      </c>
      <c r="Q49" s="44">
        <f>+F49*'71'!F$27</f>
        <v>9491.5717500000083</v>
      </c>
      <c r="R49" s="44">
        <f>+G49*'71'!G$27</f>
        <v>12443.931000000019</v>
      </c>
      <c r="S49" s="40">
        <f>+H49*'71'!H$27</f>
        <v>14092.749999999984</v>
      </c>
    </row>
    <row r="50" spans="1:19" x14ac:dyDescent="0.25">
      <c r="A50" s="19"/>
      <c r="B50" s="63"/>
      <c r="C50" s="63" t="s">
        <v>27</v>
      </c>
      <c r="D50" s="61" t="s">
        <v>6</v>
      </c>
      <c r="E50" s="44">
        <v>250000</v>
      </c>
      <c r="F50" s="44">
        <v>300000</v>
      </c>
      <c r="G50" s="44">
        <v>334167</v>
      </c>
      <c r="H50" s="40">
        <v>350000</v>
      </c>
      <c r="L50" s="19"/>
      <c r="M50" s="63"/>
      <c r="N50" s="63" t="s">
        <v>27</v>
      </c>
      <c r="O50" s="61" t="s">
        <v>6</v>
      </c>
      <c r="P50" s="44">
        <f>+E50*'71'!E$27</f>
        <v>312750</v>
      </c>
      <c r="Q50" s="44">
        <f>+F50*'71'!F$27</f>
        <v>341700</v>
      </c>
      <c r="R50" s="44">
        <f>+G50*'71'!G$27</f>
        <v>362905.36200000002</v>
      </c>
      <c r="S50" s="40">
        <f>+H50*'71'!H$27</f>
        <v>350000</v>
      </c>
    </row>
    <row r="51" spans="1:19" x14ac:dyDescent="0.25">
      <c r="A51" s="19"/>
      <c r="B51" s="63"/>
      <c r="C51" s="64"/>
      <c r="D51" s="61" t="s">
        <v>41</v>
      </c>
      <c r="E51" s="44">
        <v>13479.249999999993</v>
      </c>
      <c r="F51" s="44">
        <v>1124.9999999999995</v>
      </c>
      <c r="G51" s="44">
        <v>15000.000000000009</v>
      </c>
      <c r="H51" s="40">
        <v>9374.9999999999945</v>
      </c>
      <c r="L51" s="19"/>
      <c r="M51" s="63"/>
      <c r="N51" s="64"/>
      <c r="O51" s="61" t="s">
        <v>41</v>
      </c>
      <c r="P51" s="44">
        <f>+E51*'71'!E$27</f>
        <v>16862.541749999989</v>
      </c>
      <c r="Q51" s="44">
        <f>+F51*'71'!F$27</f>
        <v>1281.3749999999995</v>
      </c>
      <c r="R51" s="44">
        <f>+G51*'71'!G$27</f>
        <v>16290.000000000011</v>
      </c>
      <c r="S51" s="40">
        <f>+H51*'71'!H$27</f>
        <v>9374.9999999999945</v>
      </c>
    </row>
    <row r="52" spans="1:19" x14ac:dyDescent="0.25">
      <c r="A52" s="19"/>
      <c r="B52" s="63"/>
      <c r="C52" s="63" t="s">
        <v>28</v>
      </c>
      <c r="D52" s="61" t="s">
        <v>6</v>
      </c>
      <c r="E52" s="44">
        <v>220000</v>
      </c>
      <c r="F52" s="44">
        <v>250000</v>
      </c>
      <c r="G52" s="44">
        <v>280000</v>
      </c>
      <c r="H52" s="40">
        <v>330000</v>
      </c>
      <c r="L52" s="19"/>
      <c r="M52" s="63"/>
      <c r="N52" s="63" t="s">
        <v>28</v>
      </c>
      <c r="O52" s="61" t="s">
        <v>6</v>
      </c>
      <c r="P52" s="44">
        <f>+E52*'71'!E$27</f>
        <v>275220</v>
      </c>
      <c r="Q52" s="44">
        <f>+F52*'71'!F$27</f>
        <v>284750</v>
      </c>
      <c r="R52" s="44">
        <f>+G52*'71'!G$27</f>
        <v>304080</v>
      </c>
      <c r="S52" s="40">
        <f>+H52*'71'!H$27</f>
        <v>330000</v>
      </c>
    </row>
    <row r="53" spans="1:19" x14ac:dyDescent="0.25">
      <c r="A53" s="19"/>
      <c r="B53" s="63"/>
      <c r="C53" s="63"/>
      <c r="D53" s="61" t="s">
        <v>41</v>
      </c>
      <c r="E53" s="44">
        <v>7500.0000000000027</v>
      </c>
      <c r="F53" s="44">
        <v>3000.0000000000005</v>
      </c>
      <c r="G53" s="44">
        <v>1500.0000000000032</v>
      </c>
      <c r="H53" s="40">
        <v>9062.4999999999782</v>
      </c>
      <c r="L53" s="19"/>
      <c r="M53" s="63"/>
      <c r="N53" s="63"/>
      <c r="O53" s="61" t="s">
        <v>41</v>
      </c>
      <c r="P53" s="44">
        <f>+E53*'71'!E$27</f>
        <v>9382.5000000000018</v>
      </c>
      <c r="Q53" s="44">
        <f>+F53*'71'!F$27</f>
        <v>3417.0000000000005</v>
      </c>
      <c r="R53" s="44">
        <f>+G53*'71'!G$27</f>
        <v>1629.0000000000036</v>
      </c>
      <c r="S53" s="40">
        <f>+H53*'71'!H$27</f>
        <v>9062.4999999999782</v>
      </c>
    </row>
    <row r="54" spans="1:19" x14ac:dyDescent="0.25">
      <c r="A54" s="19"/>
      <c r="B54" s="63"/>
      <c r="C54" s="63" t="s">
        <v>29</v>
      </c>
      <c r="D54" s="61" t="s">
        <v>6</v>
      </c>
      <c r="E54" s="44">
        <v>216000</v>
      </c>
      <c r="F54" s="44">
        <v>254167</v>
      </c>
      <c r="G54" s="44">
        <v>300000</v>
      </c>
      <c r="H54" s="40">
        <v>354000</v>
      </c>
      <c r="L54" s="19"/>
      <c r="M54" s="63"/>
      <c r="N54" s="63" t="s">
        <v>29</v>
      </c>
      <c r="O54" s="61" t="s">
        <v>6</v>
      </c>
      <c r="P54" s="44">
        <f>+E54*'71'!E$27</f>
        <v>270216</v>
      </c>
      <c r="Q54" s="44">
        <f>+F54*'71'!F$27</f>
        <v>289496.21299999999</v>
      </c>
      <c r="R54" s="44">
        <f>+G54*'71'!G$27</f>
        <v>325800</v>
      </c>
      <c r="S54" s="40">
        <f>+H54*'71'!H$27</f>
        <v>354000</v>
      </c>
    </row>
    <row r="55" spans="1:19" x14ac:dyDescent="0.25">
      <c r="A55" s="19"/>
      <c r="B55" s="63"/>
      <c r="C55" s="64"/>
      <c r="D55" s="61" t="s">
        <v>41</v>
      </c>
      <c r="E55" s="44">
        <v>3750.0000000000077</v>
      </c>
      <c r="F55" s="44">
        <v>5000.0000000000045</v>
      </c>
      <c r="G55" s="44">
        <v>3916.7500000000045</v>
      </c>
      <c r="H55" s="40">
        <v>9999.9999999999836</v>
      </c>
      <c r="L55" s="19"/>
      <c r="M55" s="63"/>
      <c r="N55" s="64"/>
      <c r="O55" s="61" t="s">
        <v>41</v>
      </c>
      <c r="P55" s="44">
        <f>+E55*'71'!E$27</f>
        <v>4691.2500000000091</v>
      </c>
      <c r="Q55" s="44">
        <f>+F55*'71'!F$27</f>
        <v>5695.0000000000055</v>
      </c>
      <c r="R55" s="44">
        <f>+G55*'71'!G$27</f>
        <v>4253.5905000000048</v>
      </c>
      <c r="S55" s="40">
        <f>+H55*'71'!H$27</f>
        <v>9999.9999999999836</v>
      </c>
    </row>
    <row r="56" spans="1:19" x14ac:dyDescent="0.25">
      <c r="A56" s="19"/>
      <c r="B56" s="63"/>
      <c r="C56" s="63" t="s">
        <v>30</v>
      </c>
      <c r="D56" s="61" t="s">
        <v>6</v>
      </c>
      <c r="E56" s="44">
        <v>280000</v>
      </c>
      <c r="F56" s="44">
        <v>315679</v>
      </c>
      <c r="G56" s="44">
        <v>363833</v>
      </c>
      <c r="H56" s="40">
        <v>426666</v>
      </c>
      <c r="L56" s="19"/>
      <c r="M56" s="63"/>
      <c r="N56" s="63" t="s">
        <v>30</v>
      </c>
      <c r="O56" s="61" t="s">
        <v>6</v>
      </c>
      <c r="P56" s="44">
        <f>+E56*'71'!E$27</f>
        <v>350279.99999999994</v>
      </c>
      <c r="Q56" s="44">
        <f>+F56*'71'!F$27</f>
        <v>359558.38099999999</v>
      </c>
      <c r="R56" s="44">
        <f>+G56*'71'!G$27</f>
        <v>395122.63800000004</v>
      </c>
      <c r="S56" s="40">
        <f>+H56*'71'!H$27</f>
        <v>426666</v>
      </c>
    </row>
    <row r="57" spans="1:19" x14ac:dyDescent="0.25">
      <c r="A57" s="19"/>
      <c r="B57" s="63"/>
      <c r="C57" s="64"/>
      <c r="D57" s="61" t="s">
        <v>41</v>
      </c>
      <c r="E57" s="44">
        <v>6500.0000000000073</v>
      </c>
      <c r="F57" s="44">
        <v>6666.7500000000064</v>
      </c>
      <c r="G57" s="44">
        <v>8125.0000000000118</v>
      </c>
      <c r="H57" s="40">
        <v>11041.749999999965</v>
      </c>
      <c r="L57" s="19"/>
      <c r="M57" s="63"/>
      <c r="N57" s="64"/>
      <c r="O57" s="61" t="s">
        <v>41</v>
      </c>
      <c r="P57" s="44">
        <f>+E57*'71'!E$27</f>
        <v>8131.5000000000082</v>
      </c>
      <c r="Q57" s="44">
        <f>+F57*'71'!F$27</f>
        <v>7593.4282500000072</v>
      </c>
      <c r="R57" s="44">
        <f>+G57*'71'!G$27</f>
        <v>8823.7500000000127</v>
      </c>
      <c r="S57" s="40">
        <f>+H57*'71'!H$27</f>
        <v>11041.749999999965</v>
      </c>
    </row>
    <row r="58" spans="1:19" x14ac:dyDescent="0.25">
      <c r="A58" s="19"/>
      <c r="B58" s="63"/>
      <c r="C58" s="63" t="s">
        <v>42</v>
      </c>
      <c r="D58" s="61" t="s">
        <v>6</v>
      </c>
      <c r="E58" s="44">
        <v>229250</v>
      </c>
      <c r="F58" s="44">
        <v>258500</v>
      </c>
      <c r="G58" s="44">
        <v>280000</v>
      </c>
      <c r="H58" s="40">
        <v>350000</v>
      </c>
      <c r="L58" s="19"/>
      <c r="M58" s="63"/>
      <c r="N58" s="63" t="s">
        <v>42</v>
      </c>
      <c r="O58" s="61" t="s">
        <v>6</v>
      </c>
      <c r="P58" s="44">
        <f>+E58*'71'!E$27</f>
        <v>286791.75</v>
      </c>
      <c r="Q58" s="44">
        <f>+F58*'71'!F$27</f>
        <v>294431.5</v>
      </c>
      <c r="R58" s="44">
        <f>+G58*'71'!G$27</f>
        <v>304080</v>
      </c>
      <c r="S58" s="40">
        <f>+H58*'71'!H$27</f>
        <v>350000</v>
      </c>
    </row>
    <row r="59" spans="1:19" x14ac:dyDescent="0.25">
      <c r="A59" s="19"/>
      <c r="B59" s="63"/>
      <c r="C59" s="64"/>
      <c r="D59" s="61" t="s">
        <v>41</v>
      </c>
      <c r="E59" s="44">
        <v>10124.999999999998</v>
      </c>
      <c r="F59" s="44">
        <v>5000.0000000000064</v>
      </c>
      <c r="G59" s="44">
        <v>4833.2499999999982</v>
      </c>
      <c r="H59" s="40">
        <v>12020.750000000004</v>
      </c>
      <c r="L59" s="19"/>
      <c r="M59" s="63"/>
      <c r="N59" s="64"/>
      <c r="O59" s="61" t="s">
        <v>41</v>
      </c>
      <c r="P59" s="44">
        <f>+E59*'71'!E$27</f>
        <v>12666.374999999996</v>
      </c>
      <c r="Q59" s="44">
        <f>+F59*'71'!F$27</f>
        <v>5695.0000000000073</v>
      </c>
      <c r="R59" s="44">
        <f>+G59*'71'!G$27</f>
        <v>5248.9094999999988</v>
      </c>
      <c r="S59" s="40">
        <f>+H59*'71'!H$27</f>
        <v>12020.750000000004</v>
      </c>
    </row>
    <row r="60" spans="1:19" x14ac:dyDescent="0.25">
      <c r="A60" s="19"/>
      <c r="B60" s="63"/>
      <c r="C60" s="63" t="s">
        <v>32</v>
      </c>
      <c r="D60" s="61" t="s">
        <v>6</v>
      </c>
      <c r="E60" s="44">
        <v>210000</v>
      </c>
      <c r="F60" s="44">
        <v>245365</v>
      </c>
      <c r="G60" s="44">
        <v>278000</v>
      </c>
      <c r="H60" s="40">
        <v>329902</v>
      </c>
      <c r="L60" s="19"/>
      <c r="M60" s="63"/>
      <c r="N60" s="63" t="s">
        <v>32</v>
      </c>
      <c r="O60" s="61" t="s">
        <v>6</v>
      </c>
      <c r="P60" s="44">
        <f>+E60*'71'!E$27</f>
        <v>262710</v>
      </c>
      <c r="Q60" s="44">
        <f>+F60*'71'!F$27</f>
        <v>279470.73499999999</v>
      </c>
      <c r="R60" s="44">
        <f>+G60*'71'!G$27</f>
        <v>301908</v>
      </c>
      <c r="S60" s="40">
        <f>+H60*'71'!H$27</f>
        <v>329902</v>
      </c>
    </row>
    <row r="61" spans="1:19" x14ac:dyDescent="0.25">
      <c r="A61" s="19"/>
      <c r="B61" s="63"/>
      <c r="C61" s="63"/>
      <c r="D61" s="61" t="s">
        <v>41</v>
      </c>
      <c r="E61" s="44"/>
      <c r="F61" s="44">
        <v>1875.0000000000007</v>
      </c>
      <c r="G61" s="44">
        <v>2395.7500000000064</v>
      </c>
      <c r="H61" s="40">
        <v>7499.9999999999882</v>
      </c>
      <c r="L61" s="19"/>
      <c r="M61" s="63"/>
      <c r="N61" s="63"/>
      <c r="O61" s="61" t="s">
        <v>41</v>
      </c>
      <c r="P61" s="44">
        <f>+E61*'71'!E$27</f>
        <v>0</v>
      </c>
      <c r="Q61" s="44">
        <f>+F61*'71'!F$27</f>
        <v>2135.6250000000009</v>
      </c>
      <c r="R61" s="44">
        <f>+G61*'71'!G$27</f>
        <v>2601.784500000007</v>
      </c>
      <c r="S61" s="40">
        <f>+H61*'71'!H$27</f>
        <v>7499.9999999999882</v>
      </c>
    </row>
    <row r="62" spans="1:19" x14ac:dyDescent="0.25">
      <c r="A62" s="19"/>
      <c r="B62" s="63"/>
      <c r="C62" s="63" t="s">
        <v>33</v>
      </c>
      <c r="D62" s="61" t="s">
        <v>6</v>
      </c>
      <c r="E62" s="164" t="s">
        <v>34</v>
      </c>
      <c r="F62" s="164" t="s">
        <v>34</v>
      </c>
      <c r="G62" s="44">
        <v>270000</v>
      </c>
      <c r="H62" s="40">
        <v>320000</v>
      </c>
      <c r="L62" s="19"/>
      <c r="M62" s="63"/>
      <c r="N62" s="63" t="s">
        <v>33</v>
      </c>
      <c r="O62" s="61" t="s">
        <v>6</v>
      </c>
      <c r="P62" s="46" t="s">
        <v>34</v>
      </c>
      <c r="Q62" s="46" t="s">
        <v>34</v>
      </c>
      <c r="R62" s="44">
        <f>+G62*'71'!G$27</f>
        <v>293220</v>
      </c>
      <c r="S62" s="40">
        <f>+H62*'71'!H$27</f>
        <v>320000</v>
      </c>
    </row>
    <row r="63" spans="1:19" x14ac:dyDescent="0.25">
      <c r="A63" s="19"/>
      <c r="B63" s="63"/>
      <c r="C63" s="64"/>
      <c r="D63" s="61" t="s">
        <v>41</v>
      </c>
      <c r="E63" s="44"/>
      <c r="F63" s="44"/>
      <c r="G63" s="44">
        <v>3437.4999999999991</v>
      </c>
      <c r="H63" s="40">
        <v>8339.0000000000036</v>
      </c>
      <c r="L63" s="19"/>
      <c r="M63" s="63"/>
      <c r="N63" s="64"/>
      <c r="O63" s="61" t="s">
        <v>41</v>
      </c>
      <c r="R63" s="44">
        <f>+G63*'71'!G$27</f>
        <v>3733.1249999999991</v>
      </c>
      <c r="S63" s="40">
        <f>+H63*'71'!H$27</f>
        <v>8339.0000000000036</v>
      </c>
    </row>
    <row r="64" spans="1:19" x14ac:dyDescent="0.25">
      <c r="A64" s="19"/>
      <c r="B64" s="63"/>
      <c r="C64" s="63" t="s">
        <v>35</v>
      </c>
      <c r="D64" s="61" t="s">
        <v>6</v>
      </c>
      <c r="E64" s="44">
        <v>210833</v>
      </c>
      <c r="F64" s="44">
        <v>250000</v>
      </c>
      <c r="G64" s="44">
        <v>290000</v>
      </c>
      <c r="H64" s="40">
        <v>361333</v>
      </c>
      <c r="L64" s="19"/>
      <c r="M64" s="63"/>
      <c r="N64" s="63" t="s">
        <v>35</v>
      </c>
      <c r="O64" s="61" t="s">
        <v>6</v>
      </c>
      <c r="P64" s="44">
        <f>+E64*'71'!E$27</f>
        <v>263752.08299999998</v>
      </c>
      <c r="Q64" s="44">
        <f>+F64*'71'!F$27</f>
        <v>284750</v>
      </c>
      <c r="R64" s="44">
        <f>+G64*'71'!G$27</f>
        <v>314940</v>
      </c>
      <c r="S64" s="40">
        <f>+H64*'71'!H$27</f>
        <v>361333</v>
      </c>
    </row>
    <row r="65" spans="1:19" x14ac:dyDescent="0.25">
      <c r="A65" s="19"/>
      <c r="B65" s="63"/>
      <c r="C65" s="64"/>
      <c r="D65" s="61" t="s">
        <v>41</v>
      </c>
      <c r="E65" s="44">
        <v>2500.0000000000018</v>
      </c>
      <c r="F65" s="44">
        <v>958.25000000000114</v>
      </c>
      <c r="G65" s="44">
        <v>5479.2499999999964</v>
      </c>
      <c r="H65" s="40">
        <v>12916.749999999987</v>
      </c>
      <c r="L65" s="19"/>
      <c r="M65" s="63"/>
      <c r="N65" s="64"/>
      <c r="O65" s="61" t="s">
        <v>41</v>
      </c>
      <c r="P65" s="44">
        <f>+E65*'71'!E$27</f>
        <v>3127.5000000000018</v>
      </c>
      <c r="Q65" s="44">
        <f>+F65*'71'!F$27</f>
        <v>1091.4467500000012</v>
      </c>
      <c r="R65" s="44">
        <f>+G65*'71'!G$27</f>
        <v>5950.4654999999966</v>
      </c>
      <c r="S65" s="40">
        <f>+H65*'71'!H$27</f>
        <v>12916.749999999987</v>
      </c>
    </row>
    <row r="66" spans="1:19" x14ac:dyDescent="0.25">
      <c r="A66" s="19"/>
      <c r="B66" s="63"/>
      <c r="C66" s="63" t="s">
        <v>36</v>
      </c>
      <c r="D66" s="61" t="s">
        <v>6</v>
      </c>
      <c r="E66" s="44">
        <v>210000</v>
      </c>
      <c r="F66" s="44">
        <v>250000</v>
      </c>
      <c r="G66" s="44">
        <v>280000</v>
      </c>
      <c r="H66" s="40">
        <v>337917</v>
      </c>
      <c r="L66" s="19"/>
      <c r="M66" s="63"/>
      <c r="N66" s="63" t="s">
        <v>36</v>
      </c>
      <c r="O66" s="61" t="s">
        <v>6</v>
      </c>
      <c r="P66" s="44">
        <f>+E66*'71'!E$27</f>
        <v>262710</v>
      </c>
      <c r="Q66" s="44">
        <f>+F66*'71'!F$27</f>
        <v>284750</v>
      </c>
      <c r="R66" s="44">
        <f>+G66*'71'!G$27</f>
        <v>304080</v>
      </c>
      <c r="S66" s="40">
        <f>+H66*'71'!H$27</f>
        <v>337917</v>
      </c>
    </row>
    <row r="67" spans="1:19" x14ac:dyDescent="0.25">
      <c r="A67" s="19"/>
      <c r="B67" s="63"/>
      <c r="C67" s="64"/>
      <c r="D67" s="61" t="s">
        <v>41</v>
      </c>
      <c r="E67" s="44">
        <v>833.25000000000091</v>
      </c>
      <c r="F67" s="44">
        <v>1520.7500000000009</v>
      </c>
      <c r="G67" s="44">
        <v>5833.2500000000009</v>
      </c>
      <c r="H67" s="40">
        <v>7499.9999999999964</v>
      </c>
      <c r="L67" s="19"/>
      <c r="M67" s="63"/>
      <c r="N67" s="64"/>
      <c r="O67" s="61" t="s">
        <v>41</v>
      </c>
      <c r="P67" s="44">
        <f>+E67*'71'!E$27</f>
        <v>1042.395750000001</v>
      </c>
      <c r="Q67" s="44">
        <f>+F67*'71'!F$27</f>
        <v>1732.134250000001</v>
      </c>
      <c r="R67" s="44">
        <f>+G67*'71'!G$27</f>
        <v>6334.9095000000016</v>
      </c>
      <c r="S67" s="40">
        <f>+H67*'71'!H$27</f>
        <v>7499.9999999999964</v>
      </c>
    </row>
    <row r="68" spans="1:19" x14ac:dyDescent="0.25">
      <c r="A68" s="19"/>
      <c r="B68" s="63"/>
      <c r="C68" s="63" t="s">
        <v>37</v>
      </c>
      <c r="D68" s="61" t="s">
        <v>6</v>
      </c>
      <c r="E68" s="44">
        <v>210000</v>
      </c>
      <c r="F68" s="44">
        <v>255833</v>
      </c>
      <c r="G68" s="44">
        <v>282500</v>
      </c>
      <c r="H68" s="40">
        <v>350000</v>
      </c>
      <c r="L68" s="19"/>
      <c r="M68" s="63"/>
      <c r="N68" s="63" t="s">
        <v>37</v>
      </c>
      <c r="O68" s="61" t="s">
        <v>6</v>
      </c>
      <c r="P68" s="44">
        <f>+E68*'71'!E$27</f>
        <v>262710</v>
      </c>
      <c r="Q68" s="44">
        <f>+F68*'71'!F$27</f>
        <v>291393.78700000001</v>
      </c>
      <c r="R68" s="44">
        <f>+G68*'71'!G$27</f>
        <v>306795</v>
      </c>
      <c r="S68" s="40">
        <f>+H68*'71'!H$27</f>
        <v>350000</v>
      </c>
    </row>
    <row r="69" spans="1:19" x14ac:dyDescent="0.25">
      <c r="A69" s="19"/>
      <c r="B69" s="63"/>
      <c r="C69" s="63"/>
      <c r="D69" s="61" t="s">
        <v>41</v>
      </c>
      <c r="E69" s="44">
        <v>1666.749999999998</v>
      </c>
      <c r="F69" s="44">
        <v>7083.2499999999955</v>
      </c>
      <c r="G69" s="44">
        <v>6249.9999999999964</v>
      </c>
      <c r="H69" s="40">
        <v>10000.000000000009</v>
      </c>
      <c r="L69" s="19"/>
      <c r="M69" s="63"/>
      <c r="N69" s="63"/>
      <c r="O69" s="61" t="s">
        <v>41</v>
      </c>
      <c r="P69" s="44">
        <f>+E69*'71'!E$27</f>
        <v>2085.1042499999971</v>
      </c>
      <c r="Q69" s="44">
        <f>+F69*'71'!F$27</f>
        <v>8067.8217499999946</v>
      </c>
      <c r="R69" s="44">
        <f>+G69*'71'!G$27</f>
        <v>6787.4999999999964</v>
      </c>
      <c r="S69" s="40">
        <f>+H69*'71'!H$27</f>
        <v>10000.000000000009</v>
      </c>
    </row>
    <row r="70" spans="1:19" x14ac:dyDescent="0.25">
      <c r="A70" s="19"/>
      <c r="B70" s="63"/>
      <c r="C70" s="63" t="s">
        <v>38</v>
      </c>
      <c r="D70" s="61" t="s">
        <v>6</v>
      </c>
      <c r="E70" s="44">
        <v>216667</v>
      </c>
      <c r="F70" s="44">
        <v>253333</v>
      </c>
      <c r="G70" s="44">
        <v>300000</v>
      </c>
      <c r="H70" s="40">
        <v>375000</v>
      </c>
      <c r="L70" s="19"/>
      <c r="M70" s="63"/>
      <c r="N70" s="63" t="s">
        <v>38</v>
      </c>
      <c r="O70" s="61" t="s">
        <v>6</v>
      </c>
      <c r="P70" s="44">
        <f>+E70*'71'!E$27</f>
        <v>271050.41699999996</v>
      </c>
      <c r="Q70" s="44">
        <f>+F70*'71'!F$27</f>
        <v>288546.28700000001</v>
      </c>
      <c r="R70" s="44">
        <f>+G70*'71'!G$27</f>
        <v>325800</v>
      </c>
      <c r="S70" s="40">
        <f>+H70*'71'!H$27</f>
        <v>375000</v>
      </c>
    </row>
    <row r="71" spans="1:19" x14ac:dyDescent="0.25">
      <c r="A71" s="19"/>
      <c r="B71" s="63"/>
      <c r="C71" s="64"/>
      <c r="D71" s="61" t="s">
        <v>41</v>
      </c>
      <c r="E71" s="44">
        <v>8000.0000000000036</v>
      </c>
      <c r="F71" s="44">
        <v>3000.0000000000105</v>
      </c>
      <c r="G71" s="44">
        <v>5500.0000000000027</v>
      </c>
      <c r="H71" s="40">
        <v>12500.000000000013</v>
      </c>
      <c r="L71" s="19"/>
      <c r="M71" s="63"/>
      <c r="N71" s="64"/>
      <c r="O71" s="61" t="s">
        <v>41</v>
      </c>
      <c r="P71" s="44">
        <f>+E71*'71'!E$27</f>
        <v>10008.000000000004</v>
      </c>
      <c r="Q71" s="44">
        <f>+F71*'71'!F$27</f>
        <v>3417.0000000000118</v>
      </c>
      <c r="R71" s="44">
        <f>+G71*'71'!G$27</f>
        <v>5973.0000000000036</v>
      </c>
      <c r="S71" s="40">
        <f>+H71*'71'!H$27</f>
        <v>12500.000000000013</v>
      </c>
    </row>
    <row r="72" spans="1:19" x14ac:dyDescent="0.25">
      <c r="A72" s="19"/>
      <c r="B72" s="63"/>
      <c r="C72" s="63" t="s">
        <v>39</v>
      </c>
      <c r="D72" s="61" t="s">
        <v>6</v>
      </c>
      <c r="E72" s="44">
        <v>250000</v>
      </c>
      <c r="F72" s="44">
        <v>305000</v>
      </c>
      <c r="G72" s="44">
        <v>368750</v>
      </c>
      <c r="H72" s="40">
        <v>450000</v>
      </c>
      <c r="L72" s="19"/>
      <c r="M72" s="63"/>
      <c r="N72" s="63" t="s">
        <v>39</v>
      </c>
      <c r="O72" s="61" t="s">
        <v>6</v>
      </c>
      <c r="P72" s="44">
        <f>+E72*'71'!E$27</f>
        <v>312750</v>
      </c>
      <c r="Q72" s="44">
        <f>+F72*'71'!F$27</f>
        <v>347395</v>
      </c>
      <c r="R72" s="44">
        <f>+G72*'71'!G$27</f>
        <v>400462.5</v>
      </c>
      <c r="S72" s="40">
        <f>+H72*'71'!H$27</f>
        <v>450000</v>
      </c>
    </row>
    <row r="73" spans="1:19" x14ac:dyDescent="0.25">
      <c r="A73" s="19"/>
      <c r="B73" s="63"/>
      <c r="C73" s="64"/>
      <c r="D73" s="61" t="s">
        <v>41</v>
      </c>
      <c r="E73" s="44">
        <v>8229.2499999999982</v>
      </c>
      <c r="F73" s="44">
        <v>16333.250000000007</v>
      </c>
      <c r="G73" s="44">
        <v>18541.750000000007</v>
      </c>
      <c r="H73" s="40">
        <v>25000</v>
      </c>
      <c r="L73" s="19"/>
      <c r="M73" s="63"/>
      <c r="N73" s="64"/>
      <c r="O73" s="61" t="s">
        <v>41</v>
      </c>
      <c r="P73" s="44">
        <f>+E73*'71'!E$27</f>
        <v>10294.791749999997</v>
      </c>
      <c r="Q73" s="44">
        <f>+F73*'71'!F$27</f>
        <v>18603.57175000001</v>
      </c>
      <c r="R73" s="44">
        <f>+G73*'71'!G$27</f>
        <v>20136.340500000009</v>
      </c>
      <c r="S73" s="40">
        <f>+H73*'71'!H$27</f>
        <v>25000</v>
      </c>
    </row>
    <row r="74" spans="1:19" x14ac:dyDescent="0.25">
      <c r="A74" s="19"/>
      <c r="B74" s="63"/>
      <c r="C74" s="63" t="s">
        <v>40</v>
      </c>
      <c r="D74" s="61" t="s">
        <v>6</v>
      </c>
      <c r="E74" s="44">
        <v>260000</v>
      </c>
      <c r="F74" s="44">
        <v>320000</v>
      </c>
      <c r="G74" s="44">
        <v>385000</v>
      </c>
      <c r="H74" s="40">
        <v>500000</v>
      </c>
      <c r="L74" s="19"/>
      <c r="M74" s="63"/>
      <c r="N74" s="63" t="s">
        <v>40</v>
      </c>
      <c r="O74" s="61" t="s">
        <v>6</v>
      </c>
      <c r="P74" s="44">
        <f>+E74*'71'!E$27</f>
        <v>325260</v>
      </c>
      <c r="Q74" s="44">
        <f>+F74*'71'!F$27</f>
        <v>364480</v>
      </c>
      <c r="R74" s="44">
        <f>+G74*'71'!G$27</f>
        <v>418110.00000000006</v>
      </c>
      <c r="S74" s="40">
        <f>+H74*'71'!H$27</f>
        <v>500000</v>
      </c>
    </row>
    <row r="75" spans="1:19" x14ac:dyDescent="0.25">
      <c r="A75" s="19"/>
      <c r="B75" s="63"/>
      <c r="C75" s="64"/>
      <c r="D75" s="61" t="s">
        <v>41</v>
      </c>
      <c r="E75" s="44">
        <v>10833.250000000004</v>
      </c>
      <c r="F75" s="44">
        <v>12500.000000000002</v>
      </c>
      <c r="G75" s="44">
        <v>13854.249999999991</v>
      </c>
      <c r="H75" s="40">
        <v>13958.249999999967</v>
      </c>
      <c r="L75" s="19"/>
      <c r="M75" s="63"/>
      <c r="N75" s="64"/>
      <c r="O75" s="61" t="s">
        <v>41</v>
      </c>
      <c r="P75" s="44">
        <f>+E75*'71'!E$27</f>
        <v>13552.395750000003</v>
      </c>
      <c r="Q75" s="44">
        <f>+F75*'71'!F$27</f>
        <v>14237.500000000002</v>
      </c>
      <c r="R75" s="44">
        <f>+G75*'71'!G$27</f>
        <v>15045.715499999991</v>
      </c>
      <c r="S75" s="40">
        <f>+H75*'71'!H$27</f>
        <v>13958.249999999967</v>
      </c>
    </row>
    <row r="76" spans="1:19" x14ac:dyDescent="0.25">
      <c r="A76" s="19"/>
      <c r="B76" s="63"/>
      <c r="C76" s="18" t="s">
        <v>20</v>
      </c>
      <c r="D76" s="61" t="s">
        <v>6</v>
      </c>
      <c r="E76" s="44">
        <f>+'88'!E25</f>
        <v>250000</v>
      </c>
      <c r="F76" s="44">
        <f>+'88'!F25</f>
        <v>300000</v>
      </c>
      <c r="G76" s="44">
        <f>+'88'!G25</f>
        <v>314167</v>
      </c>
      <c r="H76" s="40">
        <f>+'88'!H25</f>
        <v>400000</v>
      </c>
      <c r="L76" s="19"/>
      <c r="M76" s="63"/>
      <c r="N76" s="18" t="s">
        <v>20</v>
      </c>
      <c r="O76" s="61" t="s">
        <v>6</v>
      </c>
      <c r="P76" s="44">
        <f>+E76*'71'!E$27</f>
        <v>312750</v>
      </c>
      <c r="Q76" s="44">
        <f>+F76*'71'!F$27</f>
        <v>341700</v>
      </c>
      <c r="R76" s="44">
        <f>+G76*'71'!G$27</f>
        <v>341185.36200000002</v>
      </c>
      <c r="S76" s="40">
        <f>+H76*'71'!H$27</f>
        <v>400000</v>
      </c>
    </row>
    <row r="77" spans="1:19" x14ac:dyDescent="0.25">
      <c r="A77" s="19"/>
      <c r="B77" s="63"/>
      <c r="C77" s="63"/>
      <c r="D77" s="61" t="s">
        <v>41</v>
      </c>
      <c r="E77" s="44">
        <f>+'88'!E26</f>
        <v>1416.7499999999927</v>
      </c>
      <c r="F77" s="44">
        <f>+'88'!F26</f>
        <v>2583.2499999999959</v>
      </c>
      <c r="G77" s="44">
        <f>+'88'!G26</f>
        <v>4166.7499999999918</v>
      </c>
      <c r="H77" s="40">
        <f>+'88'!H26</f>
        <v>3833.5000000000227</v>
      </c>
      <c r="L77" s="19"/>
      <c r="M77" s="63"/>
      <c r="N77" s="63"/>
      <c r="O77" s="61" t="s">
        <v>41</v>
      </c>
      <c r="P77" s="44">
        <f>+E77*'71'!E$27</f>
        <v>1772.3542499999908</v>
      </c>
      <c r="Q77" s="44">
        <f>+F77*'71'!F$27</f>
        <v>2942.3217499999955</v>
      </c>
      <c r="R77" s="44">
        <f>+G77*'71'!G$27</f>
        <v>4525.0904999999912</v>
      </c>
      <c r="S77" s="40">
        <f>+H77*'71'!H$27</f>
        <v>3833.5000000000227</v>
      </c>
    </row>
    <row r="78" spans="1:19" x14ac:dyDescent="0.25">
      <c r="A78" s="19"/>
      <c r="B78" s="63"/>
      <c r="C78" s="63"/>
      <c r="D78" s="61"/>
      <c r="E78" s="57"/>
      <c r="F78" s="57"/>
      <c r="G78" s="57"/>
      <c r="H78" s="39"/>
      <c r="L78" s="19"/>
      <c r="M78" s="63"/>
      <c r="N78" s="63"/>
      <c r="O78" s="61"/>
      <c r="P78" s="44"/>
      <c r="Q78" s="44"/>
      <c r="R78" s="44"/>
      <c r="S78" s="40"/>
    </row>
    <row r="79" spans="1:19" x14ac:dyDescent="0.25">
      <c r="A79" s="19"/>
      <c r="B79" s="18" t="s">
        <v>20</v>
      </c>
      <c r="C79" s="63" t="s">
        <v>22</v>
      </c>
      <c r="D79" s="61" t="s">
        <v>6</v>
      </c>
      <c r="E79" s="44">
        <v>255833</v>
      </c>
      <c r="F79" s="44">
        <v>300000</v>
      </c>
      <c r="G79" s="44">
        <v>341667</v>
      </c>
      <c r="H79" s="40">
        <v>400000</v>
      </c>
      <c r="L79" s="19"/>
      <c r="M79" s="18" t="s">
        <v>20</v>
      </c>
      <c r="N79" s="63" t="s">
        <v>22</v>
      </c>
      <c r="O79" s="61" t="s">
        <v>6</v>
      </c>
      <c r="P79" s="44">
        <f>+E79*'71'!E$27</f>
        <v>320047.08299999998</v>
      </c>
      <c r="Q79" s="44">
        <f>+F79*'71'!F$27</f>
        <v>341700</v>
      </c>
      <c r="R79" s="44">
        <f>+G79*'71'!G$27</f>
        <v>371050.36200000002</v>
      </c>
      <c r="S79" s="40">
        <f>+H79*'71'!H$27</f>
        <v>400000</v>
      </c>
    </row>
    <row r="80" spans="1:19" x14ac:dyDescent="0.25">
      <c r="A80" s="19"/>
      <c r="B80" s="63"/>
      <c r="C80" s="63"/>
      <c r="D80" s="61" t="s">
        <v>41</v>
      </c>
      <c r="E80" s="44">
        <v>8125.0000000000009</v>
      </c>
      <c r="F80" s="44">
        <v>9500</v>
      </c>
      <c r="G80" s="44">
        <v>8835.7499999999945</v>
      </c>
      <c r="H80" s="40">
        <v>5000.0000000000018</v>
      </c>
      <c r="L80" s="19"/>
      <c r="M80" s="63"/>
      <c r="N80" s="63"/>
      <c r="O80" s="61" t="s">
        <v>41</v>
      </c>
      <c r="P80" s="44">
        <f>+E80*'71'!E$27</f>
        <v>10164.375</v>
      </c>
      <c r="Q80" s="44">
        <f>+F80*'71'!F$27</f>
        <v>10820.5</v>
      </c>
      <c r="R80" s="44">
        <f>+G80*'71'!G$27</f>
        <v>9595.6244999999944</v>
      </c>
      <c r="S80" s="40">
        <f>+H80*'71'!H$27</f>
        <v>5000.0000000000018</v>
      </c>
    </row>
    <row r="81" spans="1:19" x14ac:dyDescent="0.25">
      <c r="A81" s="19"/>
      <c r="B81" s="63"/>
      <c r="C81" s="63" t="s">
        <v>25</v>
      </c>
      <c r="D81" s="61" t="s">
        <v>6</v>
      </c>
      <c r="E81" s="44">
        <v>350000</v>
      </c>
      <c r="F81" s="44">
        <v>400000</v>
      </c>
      <c r="G81" s="44">
        <v>370000</v>
      </c>
      <c r="H81" s="40">
        <v>442500</v>
      </c>
      <c r="L81" s="19"/>
      <c r="M81" s="63"/>
      <c r="N81" s="63" t="s">
        <v>25</v>
      </c>
      <c r="O81" s="61" t="s">
        <v>6</v>
      </c>
      <c r="P81" s="44">
        <f>+E81*'71'!E$27</f>
        <v>437849.99999999994</v>
      </c>
      <c r="Q81" s="44">
        <f>+F81*'71'!F$27</f>
        <v>455600</v>
      </c>
      <c r="R81" s="44">
        <f>+G81*'71'!G$27</f>
        <v>401820</v>
      </c>
      <c r="S81" s="40">
        <f>+H81*'71'!H$27</f>
        <v>442500</v>
      </c>
    </row>
    <row r="82" spans="1:19" x14ac:dyDescent="0.25">
      <c r="A82" s="19"/>
      <c r="B82" s="63"/>
      <c r="C82" s="64"/>
      <c r="D82" s="61" t="s">
        <v>41</v>
      </c>
      <c r="E82" s="44">
        <v>13750</v>
      </c>
      <c r="F82" s="44">
        <v>20833.249999999993</v>
      </c>
      <c r="G82" s="44">
        <v>12499.999999999998</v>
      </c>
      <c r="H82" s="40">
        <v>20000.000000000018</v>
      </c>
      <c r="L82" s="19"/>
      <c r="M82" s="63"/>
      <c r="N82" s="64"/>
      <c r="O82" s="61" t="s">
        <v>41</v>
      </c>
      <c r="P82" s="44">
        <f>+E82*'71'!E$27</f>
        <v>17201.25</v>
      </c>
      <c r="Q82" s="44">
        <f>+F82*'71'!F$27</f>
        <v>23729.071749999992</v>
      </c>
      <c r="R82" s="44">
        <f>+G82*'71'!G$27</f>
        <v>13574.999999999998</v>
      </c>
      <c r="S82" s="40">
        <f>+H82*'71'!H$27</f>
        <v>20000.000000000018</v>
      </c>
    </row>
    <row r="83" spans="1:19" x14ac:dyDescent="0.25">
      <c r="A83" s="19"/>
      <c r="C83" s="63" t="s">
        <v>26</v>
      </c>
      <c r="D83" s="61" t="s">
        <v>6</v>
      </c>
      <c r="E83" s="44">
        <v>400000</v>
      </c>
      <c r="F83" s="44">
        <v>450000</v>
      </c>
      <c r="G83" s="44">
        <v>500000</v>
      </c>
      <c r="H83" s="40">
        <v>507500</v>
      </c>
      <c r="L83" s="19"/>
      <c r="N83" s="63" t="s">
        <v>26</v>
      </c>
      <c r="O83" s="61" t="s">
        <v>6</v>
      </c>
      <c r="P83" s="44">
        <f>+E83*'71'!E$27</f>
        <v>500399.99999999994</v>
      </c>
      <c r="Q83" s="44">
        <f>+F83*'71'!F$27</f>
        <v>512550</v>
      </c>
      <c r="R83" s="44">
        <f>+G83*'71'!G$27</f>
        <v>543000</v>
      </c>
      <c r="S83" s="40">
        <f>+H83*'71'!H$27</f>
        <v>507500</v>
      </c>
    </row>
    <row r="84" spans="1:19" x14ac:dyDescent="0.25">
      <c r="A84" s="19"/>
      <c r="B84" s="63"/>
      <c r="C84" s="64"/>
      <c r="D84" s="61" t="s">
        <v>41</v>
      </c>
      <c r="E84" s="44">
        <v>25000.000000000004</v>
      </c>
      <c r="F84" s="44">
        <v>25000.000000000007</v>
      </c>
      <c r="G84" s="44">
        <v>16249.999999999991</v>
      </c>
      <c r="H84" s="40">
        <v>25000.000000000004</v>
      </c>
      <c r="L84" s="19"/>
      <c r="M84" s="63"/>
      <c r="N84" s="64"/>
      <c r="O84" s="61" t="s">
        <v>41</v>
      </c>
      <c r="P84" s="44">
        <f>+E84*'71'!E$27</f>
        <v>31275</v>
      </c>
      <c r="Q84" s="44">
        <f>+F84*'71'!F$27</f>
        <v>28475.000000000007</v>
      </c>
      <c r="R84" s="44">
        <f>+G84*'71'!G$27</f>
        <v>17647.499999999993</v>
      </c>
      <c r="S84" s="40">
        <f>+H84*'71'!H$27</f>
        <v>25000.000000000004</v>
      </c>
    </row>
    <row r="85" spans="1:19" x14ac:dyDescent="0.25">
      <c r="A85" s="19"/>
      <c r="B85" s="63"/>
      <c r="C85" s="63" t="s">
        <v>27</v>
      </c>
      <c r="D85" s="61" t="s">
        <v>6</v>
      </c>
      <c r="E85" s="44">
        <v>330000</v>
      </c>
      <c r="F85" s="44">
        <v>400000</v>
      </c>
      <c r="G85" s="44">
        <v>408333</v>
      </c>
      <c r="H85" s="40">
        <v>415000</v>
      </c>
      <c r="L85" s="19"/>
      <c r="M85" s="63"/>
      <c r="N85" s="63" t="s">
        <v>27</v>
      </c>
      <c r="O85" s="61" t="s">
        <v>6</v>
      </c>
      <c r="P85" s="44">
        <f>+E85*'71'!E$27</f>
        <v>412829.99999999994</v>
      </c>
      <c r="Q85" s="44">
        <f>+F85*'71'!F$27</f>
        <v>455600</v>
      </c>
      <c r="R85" s="44">
        <f>+G85*'71'!G$27</f>
        <v>443449.63800000004</v>
      </c>
      <c r="S85" s="40">
        <f>+H85*'71'!H$27</f>
        <v>415000</v>
      </c>
    </row>
    <row r="86" spans="1:19" x14ac:dyDescent="0.25">
      <c r="A86" s="19"/>
      <c r="B86" s="63"/>
      <c r="C86" s="64"/>
      <c r="D86" s="61" t="s">
        <v>41</v>
      </c>
      <c r="E86" s="44">
        <v>12708.250000000007</v>
      </c>
      <c r="F86" s="44">
        <v>5000.0000000000045</v>
      </c>
      <c r="G86" s="44">
        <v>12499.999999999998</v>
      </c>
      <c r="H86" s="40">
        <v>12500.000000000009</v>
      </c>
      <c r="L86" s="19"/>
      <c r="M86" s="63"/>
      <c r="N86" s="64"/>
      <c r="O86" s="61" t="s">
        <v>41</v>
      </c>
      <c r="P86" s="44">
        <f>+E86*'71'!E$27</f>
        <v>15898.020750000007</v>
      </c>
      <c r="Q86" s="44">
        <f>+F86*'71'!F$27</f>
        <v>5695.0000000000055</v>
      </c>
      <c r="R86" s="44">
        <f>+G86*'71'!G$27</f>
        <v>13574.999999999998</v>
      </c>
      <c r="S86" s="40">
        <f>+H86*'71'!H$27</f>
        <v>12500.000000000009</v>
      </c>
    </row>
    <row r="87" spans="1:19" x14ac:dyDescent="0.25">
      <c r="A87" s="19"/>
      <c r="C87" s="63" t="s">
        <v>28</v>
      </c>
      <c r="D87" s="61" t="s">
        <v>6</v>
      </c>
      <c r="E87" s="44">
        <v>270000</v>
      </c>
      <c r="F87" s="44">
        <v>300000</v>
      </c>
      <c r="G87" s="44">
        <v>300000</v>
      </c>
      <c r="H87" s="40">
        <v>370000</v>
      </c>
      <c r="L87" s="19"/>
      <c r="N87" s="63" t="s">
        <v>28</v>
      </c>
      <c r="O87" s="61" t="s">
        <v>6</v>
      </c>
      <c r="P87" s="44">
        <f>+E87*'71'!E$27</f>
        <v>337769.99999999994</v>
      </c>
      <c r="Q87" s="44">
        <f>+F87*'71'!F$27</f>
        <v>341700</v>
      </c>
      <c r="R87" s="44">
        <f>+G87*'71'!G$27</f>
        <v>325800</v>
      </c>
      <c r="S87" s="40">
        <f>+H87*'71'!H$27</f>
        <v>370000</v>
      </c>
    </row>
    <row r="88" spans="1:19" x14ac:dyDescent="0.25">
      <c r="A88" s="19"/>
      <c r="B88" s="63"/>
      <c r="C88" s="63"/>
      <c r="D88" s="61" t="s">
        <v>41</v>
      </c>
      <c r="E88" s="44">
        <v>9624.9999999999945</v>
      </c>
      <c r="F88" s="44"/>
      <c r="G88" s="44">
        <v>750.00000000000034</v>
      </c>
      <c r="H88" s="40">
        <v>12499.999999999998</v>
      </c>
      <c r="L88" s="19"/>
      <c r="M88" s="63"/>
      <c r="N88" s="63"/>
      <c r="O88" s="61" t="s">
        <v>41</v>
      </c>
      <c r="P88" s="44">
        <f>+E88*'71'!E$27</f>
        <v>12040.874999999993</v>
      </c>
      <c r="Q88" s="44">
        <f>+F88*'71'!F$27</f>
        <v>0</v>
      </c>
      <c r="R88" s="44">
        <f>+G88*'71'!G$27</f>
        <v>814.50000000000045</v>
      </c>
      <c r="S88" s="40">
        <f>+H88*'71'!H$27</f>
        <v>12499.999999999998</v>
      </c>
    </row>
    <row r="89" spans="1:19" x14ac:dyDescent="0.25">
      <c r="A89" s="19"/>
      <c r="B89" s="63"/>
      <c r="C89" s="63" t="s">
        <v>29</v>
      </c>
      <c r="D89" s="61" t="s">
        <v>6</v>
      </c>
      <c r="E89" s="44">
        <v>255000</v>
      </c>
      <c r="F89" s="44">
        <v>300000</v>
      </c>
      <c r="G89" s="44">
        <v>337500</v>
      </c>
      <c r="H89" s="40">
        <v>400000</v>
      </c>
      <c r="L89" s="19"/>
      <c r="M89" s="63"/>
      <c r="N89" s="63" t="s">
        <v>29</v>
      </c>
      <c r="O89" s="61" t="s">
        <v>6</v>
      </c>
      <c r="P89" s="44">
        <f>+E89*'71'!E$27</f>
        <v>319005</v>
      </c>
      <c r="Q89" s="44">
        <f>+F89*'71'!F$27</f>
        <v>341700</v>
      </c>
      <c r="R89" s="44">
        <f>+G89*'71'!G$27</f>
        <v>366525</v>
      </c>
      <c r="S89" s="40">
        <f>+H89*'71'!H$27</f>
        <v>400000</v>
      </c>
    </row>
    <row r="90" spans="1:19" x14ac:dyDescent="0.25">
      <c r="A90" s="19"/>
      <c r="B90" s="63"/>
      <c r="C90" s="64"/>
      <c r="D90" s="61" t="s">
        <v>41</v>
      </c>
      <c r="E90" s="44">
        <v>7500.00000000001</v>
      </c>
      <c r="F90" s="44">
        <v>624.9999999999992</v>
      </c>
      <c r="G90" s="44">
        <v>7499.9999999999936</v>
      </c>
      <c r="H90" s="40">
        <v>5000</v>
      </c>
      <c r="L90" s="19"/>
      <c r="M90" s="63"/>
      <c r="N90" s="64"/>
      <c r="O90" s="61" t="s">
        <v>41</v>
      </c>
      <c r="P90" s="44">
        <f>+E90*'71'!E$27</f>
        <v>9382.5000000000109</v>
      </c>
      <c r="Q90" s="44">
        <f>+F90*'71'!F$27</f>
        <v>711.87499999999909</v>
      </c>
      <c r="R90" s="44">
        <f>+G90*'71'!G$27</f>
        <v>8144.9999999999936</v>
      </c>
      <c r="S90" s="40">
        <f>+H90*'71'!H$27</f>
        <v>5000</v>
      </c>
    </row>
    <row r="91" spans="1:19" x14ac:dyDescent="0.25">
      <c r="A91" s="19"/>
      <c r="C91" s="63" t="s">
        <v>30</v>
      </c>
      <c r="D91" s="61" t="s">
        <v>6</v>
      </c>
      <c r="E91" s="44">
        <v>302250</v>
      </c>
      <c r="F91" s="44">
        <v>371667</v>
      </c>
      <c r="G91" s="44">
        <v>400833</v>
      </c>
      <c r="H91" s="40">
        <v>475000</v>
      </c>
      <c r="L91" s="19"/>
      <c r="N91" s="63" t="s">
        <v>30</v>
      </c>
      <c r="O91" s="61" t="s">
        <v>6</v>
      </c>
      <c r="P91" s="44">
        <f>+E91*'71'!E$27</f>
        <v>378114.74999999994</v>
      </c>
      <c r="Q91" s="44">
        <f>+F91*'71'!F$27</f>
        <v>423328.71299999999</v>
      </c>
      <c r="R91" s="44">
        <f>+G91*'71'!G$27</f>
        <v>435304.63800000004</v>
      </c>
      <c r="S91" s="40">
        <f>+H91*'71'!H$27</f>
        <v>475000</v>
      </c>
    </row>
    <row r="92" spans="1:19" x14ac:dyDescent="0.25">
      <c r="A92" s="19"/>
      <c r="B92" s="63"/>
      <c r="C92" s="64"/>
      <c r="D92" s="61" t="s">
        <v>41</v>
      </c>
      <c r="E92" s="44">
        <v>4814.4999999999973</v>
      </c>
      <c r="F92" s="44">
        <v>7708.4999999999536</v>
      </c>
      <c r="G92" s="44">
        <v>2666.7500000000032</v>
      </c>
      <c r="H92" s="40">
        <v>12083.250000000002</v>
      </c>
      <c r="L92" s="19"/>
      <c r="M92" s="63"/>
      <c r="N92" s="64"/>
      <c r="O92" s="61" t="s">
        <v>41</v>
      </c>
      <c r="P92" s="44">
        <f>+E92*'71'!E$27</f>
        <v>6022.9394999999959</v>
      </c>
      <c r="Q92" s="44">
        <f>+F92*'71'!F$27</f>
        <v>8779.9814999999471</v>
      </c>
      <c r="R92" s="44">
        <f>+G92*'71'!G$27</f>
        <v>2896.0905000000039</v>
      </c>
      <c r="S92" s="40">
        <f>+H92*'71'!H$27</f>
        <v>12083.250000000002</v>
      </c>
    </row>
    <row r="93" spans="1:19" x14ac:dyDescent="0.25">
      <c r="A93" s="19"/>
      <c r="B93" s="63"/>
      <c r="C93" s="63" t="s">
        <v>42</v>
      </c>
      <c r="D93" s="61" t="s">
        <v>6</v>
      </c>
      <c r="E93" s="44">
        <v>250000</v>
      </c>
      <c r="F93" s="44">
        <v>300000</v>
      </c>
      <c r="G93" s="44">
        <v>300000</v>
      </c>
      <c r="H93" s="40">
        <v>390000</v>
      </c>
      <c r="L93" s="19"/>
      <c r="M93" s="63"/>
      <c r="N93" s="63" t="s">
        <v>42</v>
      </c>
      <c r="O93" s="61" t="s">
        <v>6</v>
      </c>
      <c r="P93" s="44">
        <f>+E93*'71'!E$27</f>
        <v>312750</v>
      </c>
      <c r="Q93" s="44">
        <f>+F93*'71'!F$27</f>
        <v>341700</v>
      </c>
      <c r="R93" s="44">
        <f>+G93*'71'!G$27</f>
        <v>325800</v>
      </c>
      <c r="S93" s="40">
        <f>+H93*'71'!H$27</f>
        <v>390000</v>
      </c>
    </row>
    <row r="94" spans="1:19" x14ac:dyDescent="0.25">
      <c r="A94" s="19"/>
      <c r="B94" s="63"/>
      <c r="C94" s="64"/>
      <c r="D94" s="61" t="s">
        <v>41</v>
      </c>
      <c r="E94" s="44">
        <v>4999.9999999999918</v>
      </c>
      <c r="F94" s="44">
        <v>3812.5000000000055</v>
      </c>
      <c r="G94" s="44">
        <v>2083.2500000000009</v>
      </c>
      <c r="H94" s="40">
        <v>13541.749999999998</v>
      </c>
      <c r="L94" s="19"/>
      <c r="M94" s="63"/>
      <c r="N94" s="64"/>
      <c r="O94" s="61" t="s">
        <v>41</v>
      </c>
      <c r="P94" s="44">
        <f>+E94*'71'!E$27</f>
        <v>6254.9999999999891</v>
      </c>
      <c r="Q94" s="44">
        <f>+F94*'71'!F$27</f>
        <v>4342.4375000000064</v>
      </c>
      <c r="R94" s="44">
        <f>+G94*'71'!G$27</f>
        <v>2262.4095000000011</v>
      </c>
      <c r="S94" s="40">
        <f>+H94*'71'!H$27</f>
        <v>13541.749999999998</v>
      </c>
    </row>
    <row r="95" spans="1:19" x14ac:dyDescent="0.25">
      <c r="A95" s="19"/>
      <c r="C95" s="63" t="s">
        <v>32</v>
      </c>
      <c r="D95" s="61" t="s">
        <v>6</v>
      </c>
      <c r="E95" s="44">
        <v>225000</v>
      </c>
      <c r="F95" s="44">
        <v>260000</v>
      </c>
      <c r="G95" s="44">
        <v>300000</v>
      </c>
      <c r="H95" s="40">
        <v>350000</v>
      </c>
      <c r="L95" s="19"/>
      <c r="N95" s="63" t="s">
        <v>32</v>
      </c>
      <c r="O95" s="61" t="s">
        <v>6</v>
      </c>
      <c r="P95" s="44">
        <f>+E95*'71'!E$27</f>
        <v>281475</v>
      </c>
      <c r="Q95" s="44">
        <f>+F95*'71'!F$27</f>
        <v>296140</v>
      </c>
      <c r="R95" s="44">
        <f>+G95*'71'!G$27</f>
        <v>325800</v>
      </c>
      <c r="S95" s="40">
        <f>+H95*'71'!H$27</f>
        <v>350000</v>
      </c>
    </row>
    <row r="96" spans="1:19" x14ac:dyDescent="0.25">
      <c r="A96" s="19"/>
      <c r="B96" s="63"/>
      <c r="C96" s="63"/>
      <c r="D96" s="61" t="s">
        <v>41</v>
      </c>
      <c r="E96" s="44">
        <v>4333.2499999999973</v>
      </c>
      <c r="F96" s="44">
        <v>4841.2500000000045</v>
      </c>
      <c r="G96" s="44">
        <v>1729.2499999999964</v>
      </c>
      <c r="H96" s="40">
        <v>4340.25</v>
      </c>
      <c r="L96" s="19"/>
      <c r="M96" s="63"/>
      <c r="N96" s="63"/>
      <c r="O96" s="61" t="s">
        <v>41</v>
      </c>
      <c r="P96" s="44">
        <f>+E96*'71'!E$27</f>
        <v>5420.895749999996</v>
      </c>
      <c r="Q96" s="44">
        <f>+F96*'71'!F$27</f>
        <v>5514.1837500000056</v>
      </c>
      <c r="R96" s="44">
        <f>+G96*'71'!G$27</f>
        <v>1877.9654999999962</v>
      </c>
      <c r="S96" s="40">
        <f>+H96*'71'!H$27</f>
        <v>4340.25</v>
      </c>
    </row>
    <row r="97" spans="1:19" x14ac:dyDescent="0.25">
      <c r="A97" s="19"/>
      <c r="B97" s="63"/>
      <c r="C97" s="63" t="s">
        <v>33</v>
      </c>
      <c r="D97" s="61" t="s">
        <v>6</v>
      </c>
      <c r="E97" s="46" t="s">
        <v>34</v>
      </c>
      <c r="F97" s="46" t="s">
        <v>34</v>
      </c>
      <c r="G97" s="44">
        <v>280000</v>
      </c>
      <c r="H97" s="40">
        <v>328579</v>
      </c>
      <c r="L97" s="19"/>
      <c r="M97" s="63"/>
      <c r="N97" s="63" t="s">
        <v>33</v>
      </c>
      <c r="O97" s="61" t="s">
        <v>6</v>
      </c>
      <c r="P97" s="46" t="s">
        <v>34</v>
      </c>
      <c r="Q97" s="46" t="s">
        <v>34</v>
      </c>
      <c r="R97" s="44">
        <f>+G97*'71'!G$27</f>
        <v>304080</v>
      </c>
      <c r="S97" s="40">
        <f>+H97*'71'!H$27</f>
        <v>328579</v>
      </c>
    </row>
    <row r="98" spans="1:19" x14ac:dyDescent="0.25">
      <c r="A98" s="19"/>
      <c r="B98" s="63"/>
      <c r="C98" s="64"/>
      <c r="D98" s="61" t="s">
        <v>41</v>
      </c>
      <c r="E98" s="44"/>
      <c r="F98" s="44"/>
      <c r="G98" s="44">
        <v>6219.7500000000146</v>
      </c>
      <c r="H98" s="40">
        <v>7499.9999999999955</v>
      </c>
      <c r="L98" s="19"/>
      <c r="M98" s="63"/>
      <c r="N98" s="64"/>
      <c r="O98" s="61" t="s">
        <v>41</v>
      </c>
      <c r="R98" s="44">
        <f>+G98*'71'!G$27</f>
        <v>6754.6485000000166</v>
      </c>
      <c r="S98" s="40">
        <f>+H98*'71'!H$27</f>
        <v>7499.9999999999955</v>
      </c>
    </row>
    <row r="99" spans="1:19" x14ac:dyDescent="0.25">
      <c r="A99" s="19"/>
      <c r="C99" s="63" t="s">
        <v>35</v>
      </c>
      <c r="D99" s="61" t="s">
        <v>6</v>
      </c>
      <c r="E99" s="44">
        <v>249167</v>
      </c>
      <c r="F99" s="44">
        <v>290000</v>
      </c>
      <c r="G99" s="44">
        <v>320000</v>
      </c>
      <c r="H99" s="40">
        <v>400000</v>
      </c>
      <c r="L99" s="19"/>
      <c r="N99" s="63" t="s">
        <v>35</v>
      </c>
      <c r="O99" s="61" t="s">
        <v>6</v>
      </c>
      <c r="P99" s="44">
        <f>+E99*'71'!E$27</f>
        <v>311707.91699999996</v>
      </c>
      <c r="Q99" s="44">
        <f>+F99*'71'!F$27</f>
        <v>330310</v>
      </c>
      <c r="R99" s="44">
        <f>+G99*'71'!G$27</f>
        <v>347520</v>
      </c>
      <c r="S99" s="40">
        <f>+H99*'71'!H$27</f>
        <v>400000</v>
      </c>
    </row>
    <row r="100" spans="1:19" x14ac:dyDescent="0.25">
      <c r="A100" s="19"/>
      <c r="B100" s="63"/>
      <c r="C100" s="64"/>
      <c r="D100" s="61" t="s">
        <v>41</v>
      </c>
      <c r="E100" s="44">
        <v>3958.25</v>
      </c>
      <c r="F100" s="44">
        <v>5000.0000000000191</v>
      </c>
      <c r="G100" s="44">
        <v>11666.749999999993</v>
      </c>
      <c r="H100" s="40">
        <v>4104.0000000000091</v>
      </c>
      <c r="L100" s="19"/>
      <c r="M100" s="63"/>
      <c r="N100" s="64"/>
      <c r="O100" s="61" t="s">
        <v>41</v>
      </c>
      <c r="P100" s="44">
        <f>+E100*'71'!E$27</f>
        <v>4951.7707499999997</v>
      </c>
      <c r="Q100" s="44">
        <f>+F100*'71'!F$27</f>
        <v>5695.0000000000218</v>
      </c>
      <c r="R100" s="44">
        <f>+G100*'71'!G$27</f>
        <v>12670.090499999993</v>
      </c>
      <c r="S100" s="40">
        <f>+H100*'71'!H$27</f>
        <v>4104.0000000000091</v>
      </c>
    </row>
    <row r="101" spans="1:19" x14ac:dyDescent="0.25">
      <c r="A101" s="19"/>
      <c r="B101" s="63"/>
      <c r="C101" s="63" t="s">
        <v>36</v>
      </c>
      <c r="D101" s="61" t="s">
        <v>6</v>
      </c>
      <c r="E101" s="44">
        <v>224167</v>
      </c>
      <c r="F101" s="44">
        <v>261667</v>
      </c>
      <c r="G101" s="44">
        <v>300000</v>
      </c>
      <c r="H101" s="40">
        <v>350000</v>
      </c>
      <c r="L101" s="19"/>
      <c r="M101" s="63"/>
      <c r="N101" s="63" t="s">
        <v>36</v>
      </c>
      <c r="O101" s="61" t="s">
        <v>6</v>
      </c>
      <c r="P101" s="44">
        <f>+E101*'71'!E$27</f>
        <v>280432.91699999996</v>
      </c>
      <c r="Q101" s="44">
        <f>+F101*'71'!F$27</f>
        <v>298038.71299999999</v>
      </c>
      <c r="R101" s="44">
        <f>+G101*'71'!G$27</f>
        <v>325800</v>
      </c>
      <c r="S101" s="40">
        <f>+H101*'71'!H$27</f>
        <v>350000</v>
      </c>
    </row>
    <row r="102" spans="1:19" x14ac:dyDescent="0.25">
      <c r="A102" s="19"/>
      <c r="B102" s="63"/>
      <c r="C102" s="64"/>
      <c r="D102" s="61" t="s">
        <v>41</v>
      </c>
      <c r="E102" s="44">
        <v>5541.7499999999873</v>
      </c>
      <c r="F102" s="44">
        <v>5875.0000000000018</v>
      </c>
      <c r="G102" s="44">
        <v>2187.5000000000045</v>
      </c>
      <c r="H102" s="40">
        <v>7500.0000000000009</v>
      </c>
      <c r="L102" s="19"/>
      <c r="M102" s="63"/>
      <c r="N102" s="64"/>
      <c r="O102" s="61" t="s">
        <v>41</v>
      </c>
      <c r="P102" s="44">
        <f>+E102*'71'!E$27</f>
        <v>6932.729249999983</v>
      </c>
      <c r="Q102" s="44">
        <f>+F102*'71'!F$27</f>
        <v>6691.6250000000018</v>
      </c>
      <c r="R102" s="44">
        <f>+G102*'71'!G$27</f>
        <v>2375.625000000005</v>
      </c>
      <c r="S102" s="40">
        <f>+H102*'71'!H$27</f>
        <v>7500.0000000000009</v>
      </c>
    </row>
    <row r="103" spans="1:19" x14ac:dyDescent="0.25">
      <c r="A103" s="19"/>
      <c r="C103" s="63" t="s">
        <v>37</v>
      </c>
      <c r="D103" s="61" t="s">
        <v>6</v>
      </c>
      <c r="E103" s="44">
        <v>229167</v>
      </c>
      <c r="F103" s="44">
        <v>300000</v>
      </c>
      <c r="G103" s="44">
        <v>305000</v>
      </c>
      <c r="H103" s="40">
        <v>380000</v>
      </c>
      <c r="L103" s="19"/>
      <c r="N103" s="63" t="s">
        <v>37</v>
      </c>
      <c r="O103" s="61" t="s">
        <v>6</v>
      </c>
      <c r="P103" s="44">
        <f>+E103*'71'!E$27</f>
        <v>286687.91699999996</v>
      </c>
      <c r="Q103" s="44">
        <f>+F103*'71'!F$27</f>
        <v>341700</v>
      </c>
      <c r="R103" s="44">
        <f>+G103*'71'!G$27</f>
        <v>331230</v>
      </c>
      <c r="S103" s="40">
        <f>+H103*'71'!H$27</f>
        <v>380000</v>
      </c>
    </row>
    <row r="104" spans="1:19" x14ac:dyDescent="0.25">
      <c r="A104" s="19"/>
      <c r="B104" s="63"/>
      <c r="C104" s="63"/>
      <c r="D104" s="61" t="s">
        <v>41</v>
      </c>
      <c r="E104" s="44">
        <v>6041.7500000000146</v>
      </c>
      <c r="F104" s="44">
        <v>5208.2499999999945</v>
      </c>
      <c r="G104" s="44">
        <v>7500.0000000000018</v>
      </c>
      <c r="H104" s="40">
        <v>11458.249999999991</v>
      </c>
      <c r="L104" s="19"/>
      <c r="M104" s="63"/>
      <c r="N104" s="63"/>
      <c r="O104" s="61" t="s">
        <v>41</v>
      </c>
      <c r="P104" s="44">
        <f>+E104*'71'!E$27</f>
        <v>7558.2292500000176</v>
      </c>
      <c r="Q104" s="44">
        <f>+F104*'71'!F$27</f>
        <v>5932.1967499999937</v>
      </c>
      <c r="R104" s="44">
        <f>+G104*'71'!G$27</f>
        <v>8145.0000000000027</v>
      </c>
      <c r="S104" s="40">
        <f>+H104*'71'!H$27</f>
        <v>11458.249999999991</v>
      </c>
    </row>
    <row r="105" spans="1:19" x14ac:dyDescent="0.25">
      <c r="A105" s="19"/>
      <c r="B105" s="63"/>
      <c r="C105" s="63" t="s">
        <v>38</v>
      </c>
      <c r="D105" s="61" t="s">
        <v>6</v>
      </c>
      <c r="E105" s="44">
        <v>250000</v>
      </c>
      <c r="F105" s="44">
        <v>293624</v>
      </c>
      <c r="G105" s="44">
        <v>312500</v>
      </c>
      <c r="H105" s="40">
        <v>400000</v>
      </c>
      <c r="L105" s="19"/>
      <c r="M105" s="63"/>
      <c r="N105" s="63" t="s">
        <v>38</v>
      </c>
      <c r="O105" s="61" t="s">
        <v>6</v>
      </c>
      <c r="P105" s="44">
        <f>+E105*'71'!E$27</f>
        <v>312750</v>
      </c>
      <c r="Q105" s="44">
        <f>+F105*'71'!F$27</f>
        <v>334437.73599999998</v>
      </c>
      <c r="R105" s="44">
        <f>+G105*'71'!G$27</f>
        <v>339375</v>
      </c>
      <c r="S105" s="40">
        <f>+H105*'71'!H$27</f>
        <v>400000</v>
      </c>
    </row>
    <row r="106" spans="1:19" x14ac:dyDescent="0.25">
      <c r="A106" s="19"/>
      <c r="B106" s="63"/>
      <c r="C106" s="64"/>
      <c r="D106" s="61" t="s">
        <v>41</v>
      </c>
      <c r="E106" s="44">
        <v>7499.9999999999982</v>
      </c>
      <c r="F106" s="44">
        <v>5000.0000000000036</v>
      </c>
      <c r="G106" s="44">
        <v>11249.999999999993</v>
      </c>
      <c r="H106" s="40">
        <v>6354.2500000000027</v>
      </c>
      <c r="L106" s="19"/>
      <c r="M106" s="63"/>
      <c r="N106" s="64"/>
      <c r="O106" s="61" t="s">
        <v>41</v>
      </c>
      <c r="P106" s="44">
        <f>+E106*'71'!E$27</f>
        <v>9382.4999999999964</v>
      </c>
      <c r="Q106" s="44">
        <f>+F106*'71'!F$27</f>
        <v>5695.0000000000045</v>
      </c>
      <c r="R106" s="44">
        <f>+G106*'71'!G$27</f>
        <v>12217.499999999993</v>
      </c>
      <c r="S106" s="40">
        <f>+H106*'71'!H$27</f>
        <v>6354.2500000000027</v>
      </c>
    </row>
    <row r="107" spans="1:19" x14ac:dyDescent="0.25">
      <c r="A107" s="19"/>
      <c r="C107" s="63" t="s">
        <v>39</v>
      </c>
      <c r="D107" s="61" t="s">
        <v>6</v>
      </c>
      <c r="E107" s="44">
        <v>300000</v>
      </c>
      <c r="F107" s="44">
        <v>375000</v>
      </c>
      <c r="G107" s="44">
        <v>418102</v>
      </c>
      <c r="H107" s="40">
        <v>500000</v>
      </c>
      <c r="L107" s="19"/>
      <c r="N107" s="63" t="s">
        <v>39</v>
      </c>
      <c r="O107" s="61" t="s">
        <v>6</v>
      </c>
      <c r="P107" s="44">
        <f>+E107*'71'!E$27</f>
        <v>375299.99999999994</v>
      </c>
      <c r="Q107" s="44">
        <f>+F107*'71'!F$27</f>
        <v>427125</v>
      </c>
      <c r="R107" s="44">
        <f>+G107*'71'!G$27</f>
        <v>454058.77200000006</v>
      </c>
      <c r="S107" s="40">
        <f>+H107*'71'!H$27</f>
        <v>500000</v>
      </c>
    </row>
    <row r="108" spans="1:19" x14ac:dyDescent="0.25">
      <c r="A108" s="10"/>
      <c r="B108" s="63"/>
      <c r="C108" s="64"/>
      <c r="D108" s="61" t="s">
        <v>41</v>
      </c>
      <c r="E108" s="44">
        <v>2937.5000000000077</v>
      </c>
      <c r="F108" s="44">
        <v>12500.000000000005</v>
      </c>
      <c r="G108" s="44">
        <v>18541.750000000015</v>
      </c>
      <c r="H108" s="40">
        <v>13750.000000000005</v>
      </c>
      <c r="L108" s="10"/>
      <c r="M108" s="63"/>
      <c r="N108" s="64"/>
      <c r="O108" s="61" t="s">
        <v>41</v>
      </c>
      <c r="P108" s="44">
        <f>+E108*'71'!E$27</f>
        <v>3674.8125000000095</v>
      </c>
      <c r="Q108" s="44">
        <f>+F108*'71'!F$27</f>
        <v>14237.500000000007</v>
      </c>
      <c r="R108" s="44">
        <f>+G108*'71'!G$27</f>
        <v>20136.340500000017</v>
      </c>
      <c r="S108" s="40">
        <f>+H108*'71'!H$27</f>
        <v>13750.000000000005</v>
      </c>
    </row>
    <row r="109" spans="1:19" x14ac:dyDescent="0.25">
      <c r="A109" s="30"/>
      <c r="B109" s="63"/>
      <c r="C109" s="63" t="s">
        <v>40</v>
      </c>
      <c r="D109" s="7" t="s">
        <v>6</v>
      </c>
      <c r="E109" s="44">
        <v>324116</v>
      </c>
      <c r="F109" s="44">
        <v>400000</v>
      </c>
      <c r="G109" s="44">
        <v>480000</v>
      </c>
      <c r="H109" s="40">
        <v>512500</v>
      </c>
      <c r="L109" s="30"/>
      <c r="M109" s="63"/>
      <c r="N109" s="63" t="s">
        <v>40</v>
      </c>
      <c r="O109" s="7" t="s">
        <v>6</v>
      </c>
      <c r="P109" s="44">
        <f>+E109*'71'!E$27</f>
        <v>405469.11599999998</v>
      </c>
      <c r="Q109" s="44">
        <f>+F109*'71'!F$27</f>
        <v>455600</v>
      </c>
      <c r="R109" s="44">
        <f>+G109*'71'!G$27</f>
        <v>521280.00000000006</v>
      </c>
      <c r="S109" s="40">
        <f>+H109*'71'!H$27</f>
        <v>512500</v>
      </c>
    </row>
    <row r="110" spans="1:19" x14ac:dyDescent="0.25">
      <c r="A110" s="30"/>
      <c r="B110" s="63"/>
      <c r="C110" s="64"/>
      <c r="D110" s="7" t="s">
        <v>41</v>
      </c>
      <c r="E110" s="44">
        <v>12499.999999999987</v>
      </c>
      <c r="F110" s="44">
        <v>13229.249999999993</v>
      </c>
      <c r="G110" s="44">
        <v>15770.249999999964</v>
      </c>
      <c r="H110" s="40">
        <v>17977.500000000044</v>
      </c>
      <c r="L110" s="30"/>
      <c r="M110" s="63"/>
      <c r="N110" s="64"/>
      <c r="O110" s="7" t="s">
        <v>41</v>
      </c>
      <c r="P110" s="44">
        <f>+E110*'71'!E$27</f>
        <v>15637.499999999982</v>
      </c>
      <c r="Q110" s="44">
        <f>+F110*'71'!F$27</f>
        <v>15068.115749999992</v>
      </c>
      <c r="R110" s="44">
        <f>+G110*'71'!G$27</f>
        <v>17126.49149999996</v>
      </c>
      <c r="S110" s="40">
        <f>+H110*'71'!H$27</f>
        <v>17977.500000000044</v>
      </c>
    </row>
    <row r="111" spans="1:19" x14ac:dyDescent="0.25">
      <c r="A111" s="30"/>
      <c r="C111" s="18" t="s">
        <v>20</v>
      </c>
      <c r="D111" s="7" t="s">
        <v>6</v>
      </c>
      <c r="E111" s="44">
        <f>+'88'!E27</f>
        <v>290000</v>
      </c>
      <c r="F111" s="44">
        <f>+'88'!F27</f>
        <v>325000</v>
      </c>
      <c r="G111" s="44">
        <f>+'88'!G27</f>
        <v>360000</v>
      </c>
      <c r="H111" s="40">
        <f>+'88'!H27</f>
        <v>412500</v>
      </c>
      <c r="L111" s="30"/>
      <c r="N111" s="18" t="s">
        <v>20</v>
      </c>
      <c r="O111" s="7" t="s">
        <v>6</v>
      </c>
      <c r="P111" s="44">
        <f>+E111*'71'!E$27</f>
        <v>362789.99999999994</v>
      </c>
      <c r="Q111" s="44">
        <f>+F111*'71'!F$27</f>
        <v>370175</v>
      </c>
      <c r="R111" s="44">
        <f>+G111*'71'!G$27</f>
        <v>390960</v>
      </c>
      <c r="S111" s="40">
        <f>+H111*'71'!H$27</f>
        <v>412500</v>
      </c>
    </row>
    <row r="112" spans="1:19" x14ac:dyDescent="0.25">
      <c r="A112" s="30"/>
      <c r="C112" s="18"/>
      <c r="D112" s="7" t="s">
        <v>41</v>
      </c>
      <c r="E112" s="44">
        <f>+'88'!E28</f>
        <v>4375.0000000000027</v>
      </c>
      <c r="F112" s="44">
        <f>+'88'!F28</f>
        <v>3124.9999999999618</v>
      </c>
      <c r="G112" s="44">
        <f>+'88'!G28</f>
        <v>4270.7500000000109</v>
      </c>
      <c r="H112" s="40">
        <f>+'88'!H28</f>
        <v>4038.5000000000446</v>
      </c>
      <c r="L112" s="30"/>
      <c r="N112" s="18"/>
      <c r="O112" s="7" t="s">
        <v>41</v>
      </c>
      <c r="P112" s="44">
        <f>+E112*'71'!E$27</f>
        <v>5473.1250000000027</v>
      </c>
      <c r="Q112" s="44">
        <f>+F112*'71'!F$27</f>
        <v>3559.3749999999563</v>
      </c>
      <c r="R112" s="44">
        <f>+G112*'71'!G$27</f>
        <v>4638.0345000000125</v>
      </c>
      <c r="S112" s="40">
        <f>+H112*'71'!H$27</f>
        <v>4038.5000000000446</v>
      </c>
    </row>
    <row r="113" spans="1:19" x14ac:dyDescent="0.25">
      <c r="A113" s="30"/>
      <c r="C113" s="18"/>
      <c r="D113" s="7"/>
      <c r="E113" s="57"/>
      <c r="F113" s="57"/>
      <c r="G113" s="57"/>
      <c r="H113" s="39"/>
      <c r="L113" s="30"/>
      <c r="N113" s="18"/>
      <c r="O113" s="7"/>
      <c r="P113" s="57"/>
      <c r="Q113" s="57"/>
      <c r="R113" s="57"/>
      <c r="S113" s="39"/>
    </row>
    <row r="114" spans="1:19" x14ac:dyDescent="0.25">
      <c r="A114" s="11"/>
      <c r="B114" s="25"/>
      <c r="C114" s="67"/>
      <c r="D114" s="12"/>
      <c r="E114" s="68"/>
      <c r="F114" s="68"/>
      <c r="G114" s="68"/>
      <c r="H114" s="69"/>
      <c r="L114" s="11"/>
      <c r="M114" s="25"/>
      <c r="N114" s="67"/>
      <c r="O114" s="12"/>
      <c r="P114" s="68"/>
      <c r="Q114" s="68"/>
      <c r="R114" s="68"/>
      <c r="S114" s="69"/>
    </row>
    <row r="115" spans="1:19" x14ac:dyDescent="0.25">
      <c r="A115" s="6" t="s">
        <v>8</v>
      </c>
      <c r="B115" s="6"/>
      <c r="C115" s="6"/>
      <c r="D115" s="6"/>
      <c r="E115" s="6"/>
      <c r="F115" s="6"/>
      <c r="L115" s="6" t="s">
        <v>8</v>
      </c>
      <c r="M115" s="6"/>
      <c r="N115" s="6"/>
      <c r="O115" s="6"/>
      <c r="P115" s="6"/>
      <c r="Q115" s="6"/>
    </row>
    <row r="116" spans="1:19" ht="68.25" customHeight="1" x14ac:dyDescent="0.25">
      <c r="A116" s="172" t="s">
        <v>15</v>
      </c>
      <c r="B116" s="172"/>
      <c r="C116" s="172"/>
      <c r="D116" s="172"/>
      <c r="E116" s="172"/>
      <c r="F116" s="172"/>
      <c r="G116" s="172"/>
      <c r="H116" s="172"/>
      <c r="L116" s="172" t="s">
        <v>15</v>
      </c>
      <c r="M116" s="172"/>
      <c r="N116" s="172"/>
      <c r="O116" s="172"/>
      <c r="P116" s="172"/>
      <c r="Q116" s="172"/>
      <c r="R116" s="172"/>
      <c r="S116" s="172"/>
    </row>
    <row r="117" spans="1:19" ht="86.25" customHeight="1" x14ac:dyDescent="0.25">
      <c r="A117" s="172" t="s">
        <v>16</v>
      </c>
      <c r="B117" s="172"/>
      <c r="C117" s="172"/>
      <c r="D117" s="172"/>
      <c r="E117" s="172"/>
      <c r="F117" s="172"/>
      <c r="G117" s="172"/>
      <c r="H117" s="172"/>
      <c r="L117" s="172" t="s">
        <v>16</v>
      </c>
      <c r="M117" s="172"/>
      <c r="N117" s="172"/>
      <c r="O117" s="172"/>
      <c r="P117" s="172"/>
      <c r="Q117" s="172"/>
      <c r="R117" s="172"/>
      <c r="S117" s="172"/>
    </row>
    <row r="118" spans="1:19" ht="15" customHeight="1" x14ac:dyDescent="0.25">
      <c r="A118" s="172" t="s">
        <v>257</v>
      </c>
      <c r="B118" s="172"/>
      <c r="C118" s="172"/>
      <c r="D118" s="172"/>
      <c r="E118" s="172"/>
      <c r="F118" s="172"/>
      <c r="G118" s="172"/>
      <c r="H118" s="172"/>
      <c r="L118" s="172" t="s">
        <v>257</v>
      </c>
      <c r="M118" s="172"/>
      <c r="N118" s="172"/>
      <c r="O118" s="172"/>
      <c r="P118" s="172"/>
      <c r="Q118" s="172"/>
      <c r="R118" s="172"/>
      <c r="S118" s="172"/>
    </row>
    <row r="119" spans="1:19" ht="78.75" customHeight="1" x14ac:dyDescent="0.25">
      <c r="A119" s="172" t="s">
        <v>377</v>
      </c>
      <c r="B119" s="172"/>
      <c r="C119" s="172"/>
      <c r="D119" s="172"/>
      <c r="E119" s="172"/>
      <c r="F119" s="172"/>
      <c r="G119" s="172"/>
      <c r="H119" s="172"/>
      <c r="L119" s="172" t="s">
        <v>377</v>
      </c>
      <c r="M119" s="172"/>
      <c r="N119" s="172"/>
      <c r="O119" s="172"/>
      <c r="P119" s="172"/>
      <c r="Q119" s="172"/>
      <c r="R119" s="172"/>
      <c r="S119" s="172"/>
    </row>
    <row r="120" spans="1:19" x14ac:dyDescent="0.25">
      <c r="A120" s="172" t="s">
        <v>11</v>
      </c>
      <c r="B120" s="172"/>
      <c r="C120" s="172"/>
      <c r="D120" s="172"/>
      <c r="E120" s="172"/>
      <c r="F120" s="172"/>
      <c r="G120" s="172"/>
      <c r="H120" s="172"/>
      <c r="L120" s="172" t="s">
        <v>11</v>
      </c>
      <c r="M120" s="172"/>
      <c r="N120" s="172"/>
      <c r="O120" s="172"/>
      <c r="P120" s="172"/>
      <c r="Q120" s="172"/>
      <c r="R120" s="172"/>
      <c r="S120" s="172"/>
    </row>
  </sheetData>
  <mergeCells count="14">
    <mergeCell ref="A120:H120"/>
    <mergeCell ref="L120:S120"/>
    <mergeCell ref="L118:S118"/>
    <mergeCell ref="L119:S119"/>
    <mergeCell ref="L3:S3"/>
    <mergeCell ref="L4:S4"/>
    <mergeCell ref="L116:S116"/>
    <mergeCell ref="L117:S117"/>
    <mergeCell ref="A119:H119"/>
    <mergeCell ref="A3:H3"/>
    <mergeCell ref="A4:H4"/>
    <mergeCell ref="A116:H116"/>
    <mergeCell ref="A117:H117"/>
    <mergeCell ref="A118:H118"/>
  </mergeCells>
  <hyperlinks>
    <hyperlink ref="A1" location="Indice!A1" display="Indice" xr:uid="{191D63B1-E6D7-4658-8268-1C7A3D8E0962}"/>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9C6B5-B8A9-461B-AD77-97130EC8162D}">
  <dimension ref="A1:S84"/>
  <sheetViews>
    <sheetView workbookViewId="0"/>
  </sheetViews>
  <sheetFormatPr baseColWidth="10" defaultRowHeight="15" x14ac:dyDescent="0.25"/>
  <cols>
    <col min="4" max="4" width="14.5703125" customWidth="1"/>
    <col min="13" max="13" width="13.85546875" customWidth="1"/>
    <col min="14" max="14" width="8.28515625" customWidth="1"/>
    <col min="15" max="15" width="13.140625" customWidth="1"/>
  </cols>
  <sheetData>
    <row r="1" spans="1:19" x14ac:dyDescent="0.25">
      <c r="A1" s="166" t="s">
        <v>278</v>
      </c>
    </row>
    <row r="3" spans="1:19" x14ac:dyDescent="0.25">
      <c r="A3" s="176" t="s">
        <v>387</v>
      </c>
      <c r="B3" s="176"/>
      <c r="C3" s="176"/>
      <c r="D3" s="176"/>
      <c r="E3" s="176"/>
      <c r="F3" s="176"/>
      <c r="G3" s="176"/>
      <c r="H3" s="176"/>
      <c r="L3" s="180" t="s">
        <v>387</v>
      </c>
      <c r="M3" s="180"/>
      <c r="N3" s="180"/>
      <c r="O3" s="180"/>
      <c r="P3" s="180"/>
      <c r="Q3" s="180"/>
      <c r="R3" s="180"/>
      <c r="S3" s="180"/>
    </row>
    <row r="4" spans="1:19" x14ac:dyDescent="0.25">
      <c r="A4" s="177" t="s">
        <v>256</v>
      </c>
      <c r="B4" s="177"/>
      <c r="C4" s="177"/>
      <c r="D4" s="177"/>
      <c r="E4" s="177"/>
      <c r="F4" s="177"/>
      <c r="G4" s="177"/>
      <c r="H4" s="177"/>
      <c r="L4" s="177" t="s">
        <v>271</v>
      </c>
      <c r="M4" s="177"/>
      <c r="N4" s="177"/>
      <c r="O4" s="177"/>
      <c r="P4" s="177"/>
      <c r="Q4" s="177"/>
      <c r="R4" s="177"/>
      <c r="S4" s="177"/>
    </row>
    <row r="6" spans="1:19" x14ac:dyDescent="0.25">
      <c r="A6" s="101"/>
      <c r="B6" s="102"/>
      <c r="C6" s="102"/>
      <c r="D6" s="102"/>
      <c r="E6" s="103"/>
      <c r="F6" s="103"/>
      <c r="G6" s="103"/>
      <c r="H6" s="103"/>
      <c r="L6" s="101"/>
      <c r="M6" s="102"/>
      <c r="N6" s="102"/>
      <c r="O6" s="102"/>
      <c r="P6" s="103"/>
      <c r="Q6" s="103"/>
      <c r="R6" s="103"/>
      <c r="S6" s="103"/>
    </row>
    <row r="7" spans="1:19" x14ac:dyDescent="0.25">
      <c r="A7" s="104"/>
      <c r="B7" s="105"/>
      <c r="C7" s="106"/>
      <c r="D7" s="106"/>
      <c r="E7" s="113">
        <v>2013</v>
      </c>
      <c r="F7" s="113">
        <v>2015</v>
      </c>
      <c r="G7" s="113">
        <v>2017</v>
      </c>
      <c r="H7" s="114">
        <v>2020</v>
      </c>
      <c r="L7" s="104"/>
      <c r="M7" s="105"/>
      <c r="N7" s="106"/>
      <c r="O7" s="106"/>
      <c r="P7" s="113">
        <v>2013</v>
      </c>
      <c r="Q7" s="113">
        <v>2015</v>
      </c>
      <c r="R7" s="113">
        <v>2017</v>
      </c>
      <c r="S7" s="114">
        <v>2020</v>
      </c>
    </row>
    <row r="8" spans="1:19" x14ac:dyDescent="0.25">
      <c r="A8" s="104"/>
      <c r="B8" s="105"/>
      <c r="C8" s="115"/>
      <c r="D8" s="115"/>
      <c r="E8" s="37"/>
      <c r="F8" s="37"/>
      <c r="G8" s="37"/>
      <c r="H8" s="107"/>
      <c r="L8" s="104"/>
      <c r="M8" s="105"/>
      <c r="N8" s="115"/>
      <c r="O8" s="115"/>
      <c r="P8" s="37"/>
      <c r="Q8" s="37"/>
      <c r="R8" s="37"/>
      <c r="S8" s="107"/>
    </row>
    <row r="9" spans="1:19" x14ac:dyDescent="0.25">
      <c r="A9" s="110"/>
      <c r="B9" s="45" t="s">
        <v>19</v>
      </c>
      <c r="C9" s="86" t="s">
        <v>59</v>
      </c>
      <c r="D9" s="116" t="s">
        <v>6</v>
      </c>
      <c r="E9" s="122">
        <v>126584.57560303874</v>
      </c>
      <c r="F9" s="122">
        <v>154387.40449145477</v>
      </c>
      <c r="G9" s="122">
        <v>163998.7131989456</v>
      </c>
      <c r="H9" s="123">
        <v>50979.933403434981</v>
      </c>
      <c r="L9" s="110"/>
      <c r="M9" s="45" t="s">
        <v>19</v>
      </c>
      <c r="N9" s="86" t="s">
        <v>59</v>
      </c>
      <c r="O9" s="116" t="s">
        <v>6</v>
      </c>
      <c r="P9" s="122">
        <f>+E9*'71'!E$27</f>
        <v>158357.30407940145</v>
      </c>
      <c r="Q9" s="122">
        <f>+F9*'71'!F$27</f>
        <v>175847.25371576697</v>
      </c>
      <c r="R9" s="122">
        <f>+G9*'71'!G$27</f>
        <v>178102.60253405492</v>
      </c>
      <c r="S9" s="123">
        <f>+H9*'71'!H$27</f>
        <v>50979.933403434981</v>
      </c>
    </row>
    <row r="10" spans="1:19" x14ac:dyDescent="0.25">
      <c r="A10" s="149"/>
      <c r="B10" s="115"/>
      <c r="C10" s="86"/>
      <c r="D10" s="116" t="s">
        <v>24</v>
      </c>
      <c r="E10" s="122">
        <v>2485.1595178619291</v>
      </c>
      <c r="F10" s="122">
        <v>2374.0098236125878</v>
      </c>
      <c r="G10" s="122">
        <v>3048.4644293746528</v>
      </c>
      <c r="H10" s="123">
        <v>3430.6654947442889</v>
      </c>
      <c r="L10" s="149"/>
      <c r="M10" s="115"/>
      <c r="N10" s="86"/>
      <c r="O10" s="116" t="s">
        <v>24</v>
      </c>
      <c r="P10" s="122">
        <f>+E10*'71'!E$27</f>
        <v>3108.9345568452732</v>
      </c>
      <c r="Q10" s="122">
        <f>+F10*'71'!F$27</f>
        <v>2703.9971890947377</v>
      </c>
      <c r="R10" s="122">
        <f>+G10*'71'!G$27</f>
        <v>3310.6323703008734</v>
      </c>
      <c r="S10" s="123">
        <f>+H10*'71'!H$27</f>
        <v>3430.6654947442889</v>
      </c>
    </row>
    <row r="11" spans="1:19" x14ac:dyDescent="0.25">
      <c r="A11" s="149"/>
      <c r="B11" s="115"/>
      <c r="C11" s="86" t="s">
        <v>60</v>
      </c>
      <c r="D11" s="116" t="s">
        <v>6</v>
      </c>
      <c r="E11" s="122">
        <v>207314.86451316357</v>
      </c>
      <c r="F11" s="122">
        <v>245839.8392616226</v>
      </c>
      <c r="G11" s="122">
        <v>264949.00077646424</v>
      </c>
      <c r="H11" s="123">
        <v>205505.2258367039</v>
      </c>
      <c r="L11" s="149"/>
      <c r="M11" s="115"/>
      <c r="N11" s="86" t="s">
        <v>60</v>
      </c>
      <c r="O11" s="116" t="s">
        <v>6</v>
      </c>
      <c r="P11" s="122">
        <f>+E11*'71'!E$27</f>
        <v>259350.89550596761</v>
      </c>
      <c r="Q11" s="122">
        <f>+F11*'71'!F$27</f>
        <v>280011.57691898814</v>
      </c>
      <c r="R11" s="122">
        <f>+G11*'71'!G$27</f>
        <v>287734.61484324018</v>
      </c>
      <c r="S11" s="123">
        <f>+H11*'71'!H$27</f>
        <v>205505.2258367039</v>
      </c>
    </row>
    <row r="12" spans="1:19" x14ac:dyDescent="0.25">
      <c r="A12" s="149"/>
      <c r="B12" s="115"/>
      <c r="C12" s="86"/>
      <c r="D12" s="116" t="s">
        <v>24</v>
      </c>
      <c r="E12" s="122">
        <v>1964.6820058465948</v>
      </c>
      <c r="F12" s="122">
        <v>1826.2749603641544</v>
      </c>
      <c r="G12" s="122">
        <v>2375.1808032755362</v>
      </c>
      <c r="H12" s="123">
        <v>3836.5237774176139</v>
      </c>
      <c r="L12" s="149"/>
      <c r="M12" s="115"/>
      <c r="N12" s="86"/>
      <c r="O12" s="116" t="s">
        <v>24</v>
      </c>
      <c r="P12" s="122">
        <f>+E12*'71'!E$27</f>
        <v>2457.8171893140898</v>
      </c>
      <c r="Q12" s="122">
        <f>+F12*'71'!F$27</f>
        <v>2080.1271798547718</v>
      </c>
      <c r="R12" s="122">
        <f>+G12*'71'!G$27</f>
        <v>2579.4463523572326</v>
      </c>
      <c r="S12" s="123">
        <f>+H12*'71'!H$27</f>
        <v>3836.5237774176139</v>
      </c>
    </row>
    <row r="13" spans="1:19" x14ac:dyDescent="0.25">
      <c r="A13" s="149"/>
      <c r="B13" s="115"/>
      <c r="C13" s="86" t="s">
        <v>61</v>
      </c>
      <c r="D13" s="116" t="s">
        <v>6</v>
      </c>
      <c r="E13" s="122">
        <v>247344.83000309611</v>
      </c>
      <c r="F13" s="122">
        <v>286612.2991584735</v>
      </c>
      <c r="G13" s="122">
        <v>312804.82041838206</v>
      </c>
      <c r="H13" s="123">
        <v>297737.73381097254</v>
      </c>
      <c r="L13" s="149"/>
      <c r="M13" s="115"/>
      <c r="N13" s="86" t="s">
        <v>61</v>
      </c>
      <c r="O13" s="116" t="s">
        <v>6</v>
      </c>
      <c r="P13" s="122">
        <f>+E13*'71'!E$27</f>
        <v>309428.38233387319</v>
      </c>
      <c r="Q13" s="122">
        <f>+F13*'71'!F$27</f>
        <v>326451.40874150133</v>
      </c>
      <c r="R13" s="122">
        <f>+G13*'71'!G$27</f>
        <v>339706.03497436293</v>
      </c>
      <c r="S13" s="123">
        <f>+H13*'71'!H$27</f>
        <v>297737.73381097254</v>
      </c>
    </row>
    <row r="14" spans="1:19" x14ac:dyDescent="0.25">
      <c r="A14" s="149"/>
      <c r="B14" s="115"/>
      <c r="C14" s="86"/>
      <c r="D14" s="116" t="s">
        <v>24</v>
      </c>
      <c r="E14" s="122">
        <v>2685.3304180291452</v>
      </c>
      <c r="F14" s="122">
        <v>2374.16215754616</v>
      </c>
      <c r="G14" s="122">
        <v>2470.3240598870184</v>
      </c>
      <c r="H14" s="123">
        <v>3103.3571795355242</v>
      </c>
      <c r="L14" s="149"/>
      <c r="M14" s="115"/>
      <c r="N14" s="86"/>
      <c r="O14" s="116" t="s">
        <v>24</v>
      </c>
      <c r="P14" s="122">
        <f>+E14*'71'!E$27</f>
        <v>3359.3483529544606</v>
      </c>
      <c r="Q14" s="122">
        <f>+F14*'71'!F$27</f>
        <v>2704.1706974450763</v>
      </c>
      <c r="R14" s="122">
        <f>+G14*'71'!G$27</f>
        <v>2682.771929037302</v>
      </c>
      <c r="S14" s="123">
        <f>+H14*'71'!H$27</f>
        <v>3103.3571795355242</v>
      </c>
    </row>
    <row r="15" spans="1:19" x14ac:dyDescent="0.25">
      <c r="A15" s="149"/>
      <c r="B15" s="115"/>
      <c r="C15" s="86" t="s">
        <v>62</v>
      </c>
      <c r="D15" s="116" t="s">
        <v>6</v>
      </c>
      <c r="E15" s="122">
        <v>263820.20531080756</v>
      </c>
      <c r="F15" s="122">
        <v>312829.90668361296</v>
      </c>
      <c r="G15" s="122">
        <v>337712.84446399863</v>
      </c>
      <c r="H15" s="123">
        <v>349733.6770665482</v>
      </c>
      <c r="L15" s="149"/>
      <c r="M15" s="115"/>
      <c r="N15" s="86" t="s">
        <v>62</v>
      </c>
      <c r="O15" s="116" t="s">
        <v>6</v>
      </c>
      <c r="P15" s="122">
        <f>+E15*'71'!E$27</f>
        <v>330039.07684382022</v>
      </c>
      <c r="Q15" s="122">
        <f>+F15*'71'!F$27</f>
        <v>356313.26371263515</v>
      </c>
      <c r="R15" s="122">
        <f>+G15*'71'!G$27</f>
        <v>366756.14908790251</v>
      </c>
      <c r="S15" s="123">
        <f>+H15*'71'!H$27</f>
        <v>349733.6770665482</v>
      </c>
    </row>
    <row r="16" spans="1:19" x14ac:dyDescent="0.25">
      <c r="A16" s="149"/>
      <c r="B16" s="115"/>
      <c r="C16" s="86"/>
      <c r="D16" s="116" t="s">
        <v>24</v>
      </c>
      <c r="E16" s="122">
        <v>3638.4586316584896</v>
      </c>
      <c r="F16" s="122">
        <v>2375.0611139736679</v>
      </c>
      <c r="G16" s="122">
        <v>2521.9000179787049</v>
      </c>
      <c r="H16" s="123">
        <v>3423.9216282674965</v>
      </c>
      <c r="L16" s="149"/>
      <c r="M16" s="115"/>
      <c r="N16" s="86"/>
      <c r="O16" s="116" t="s">
        <v>24</v>
      </c>
      <c r="P16" s="122">
        <f>+E16*'71'!E$27</f>
        <v>4551.7117482047697</v>
      </c>
      <c r="Q16" s="122">
        <f>+F16*'71'!F$27</f>
        <v>2705.194608816008</v>
      </c>
      <c r="R16" s="122">
        <f>+G16*'71'!G$27</f>
        <v>2738.7834195248738</v>
      </c>
      <c r="S16" s="123">
        <f>+H16*'71'!H$27</f>
        <v>3423.9216282674965</v>
      </c>
    </row>
    <row r="17" spans="1:19" x14ac:dyDescent="0.25">
      <c r="A17" s="149"/>
      <c r="B17" s="115"/>
      <c r="C17" s="86" t="s">
        <v>63</v>
      </c>
      <c r="D17" s="116" t="s">
        <v>6</v>
      </c>
      <c r="E17" s="122">
        <v>293983.90863223706</v>
      </c>
      <c r="F17" s="122">
        <v>350804.43743898341</v>
      </c>
      <c r="G17" s="122">
        <v>377155.39372130751</v>
      </c>
      <c r="H17" s="123">
        <v>395208.37957310845</v>
      </c>
      <c r="L17" s="149"/>
      <c r="M17" s="115"/>
      <c r="N17" s="86" t="s">
        <v>63</v>
      </c>
      <c r="O17" s="116" t="s">
        <v>6</v>
      </c>
      <c r="P17" s="122">
        <f>+E17*'71'!E$27</f>
        <v>367773.86969892855</v>
      </c>
      <c r="Q17" s="122">
        <f>+F17*'71'!F$27</f>
        <v>399566.2542430021</v>
      </c>
      <c r="R17" s="122">
        <f>+G17*'71'!G$27</f>
        <v>409590.75758133997</v>
      </c>
      <c r="S17" s="123">
        <f>+H17*'71'!H$27</f>
        <v>395208.37957310845</v>
      </c>
    </row>
    <row r="18" spans="1:19" x14ac:dyDescent="0.25">
      <c r="A18" s="149"/>
      <c r="B18" s="115"/>
      <c r="C18" s="86"/>
      <c r="D18" s="116" t="s">
        <v>24</v>
      </c>
      <c r="E18" s="122">
        <v>2913.6202433160147</v>
      </c>
      <c r="F18" s="122">
        <v>2912.8761090363641</v>
      </c>
      <c r="G18" s="122">
        <v>3089.4008463812702</v>
      </c>
      <c r="H18" s="123">
        <v>5372.1134258433221</v>
      </c>
      <c r="L18" s="149"/>
      <c r="M18" s="115"/>
      <c r="N18" s="86"/>
      <c r="O18" s="116" t="s">
        <v>24</v>
      </c>
      <c r="P18" s="122">
        <f>+E18*'71'!E$27</f>
        <v>3644.9389243883343</v>
      </c>
      <c r="Q18" s="122">
        <f>+F18*'71'!F$27</f>
        <v>3317.765888192419</v>
      </c>
      <c r="R18" s="122">
        <f>+G18*'71'!G$27</f>
        <v>3355.0893191700598</v>
      </c>
      <c r="S18" s="123">
        <f>+H18*'71'!H$27</f>
        <v>5372.1134258433221</v>
      </c>
    </row>
    <row r="19" spans="1:19" x14ac:dyDescent="0.25">
      <c r="A19" s="149"/>
      <c r="B19" s="115"/>
      <c r="C19" s="86" t="s">
        <v>64</v>
      </c>
      <c r="D19" s="116" t="s">
        <v>6</v>
      </c>
      <c r="E19" s="122">
        <v>334510.21520241135</v>
      </c>
      <c r="F19" s="122">
        <v>382594.1992002519</v>
      </c>
      <c r="G19" s="122">
        <v>416632.86404511245</v>
      </c>
      <c r="H19" s="123">
        <v>461475.35535760934</v>
      </c>
      <c r="L19" s="149"/>
      <c r="M19" s="115"/>
      <c r="N19" s="86" t="s">
        <v>64</v>
      </c>
      <c r="O19" s="116" t="s">
        <v>6</v>
      </c>
      <c r="P19" s="122">
        <f>+E19*'71'!E$27</f>
        <v>418472.27921821654</v>
      </c>
      <c r="Q19" s="122">
        <f>+F19*'71'!F$27</f>
        <v>435774.79288908694</v>
      </c>
      <c r="R19" s="122">
        <f>+G19*'71'!G$27</f>
        <v>452463.29035299213</v>
      </c>
      <c r="S19" s="123">
        <f>+H19*'71'!H$27</f>
        <v>461475.35535760934</v>
      </c>
    </row>
    <row r="20" spans="1:19" x14ac:dyDescent="0.25">
      <c r="A20" s="149"/>
      <c r="B20" s="115"/>
      <c r="C20" s="86"/>
      <c r="D20" s="116" t="s">
        <v>24</v>
      </c>
      <c r="E20" s="122">
        <v>4226.9251115984707</v>
      </c>
      <c r="F20" s="122">
        <v>3311.1375003263702</v>
      </c>
      <c r="G20" s="122">
        <v>3671.5335800736207</v>
      </c>
      <c r="H20" s="123">
        <v>15505.788516473907</v>
      </c>
      <c r="L20" s="149"/>
      <c r="M20" s="115"/>
      <c r="N20" s="86"/>
      <c r="O20" s="116" t="s">
        <v>24</v>
      </c>
      <c r="P20" s="122">
        <f>+E20*'71'!E$27</f>
        <v>5287.8833146096867</v>
      </c>
      <c r="Q20" s="122">
        <f>+F20*'71'!F$27</f>
        <v>3771.3856128717357</v>
      </c>
      <c r="R20" s="122">
        <f>+G20*'71'!G$27</f>
        <v>3987.2854679599523</v>
      </c>
      <c r="S20" s="123">
        <f>+H20*'71'!H$27</f>
        <v>15505.788516473907</v>
      </c>
    </row>
    <row r="21" spans="1:19" x14ac:dyDescent="0.25">
      <c r="C21" s="86" t="s">
        <v>65</v>
      </c>
      <c r="D21" s="116" t="s">
        <v>6</v>
      </c>
      <c r="E21" s="122">
        <v>379683.61158672196</v>
      </c>
      <c r="F21" s="122">
        <v>431385.16228590906</v>
      </c>
      <c r="G21" s="122">
        <v>466654.55690730922</v>
      </c>
      <c r="H21" s="123">
        <v>510861.9552562816</v>
      </c>
      <c r="L21" s="30"/>
      <c r="N21" s="86" t="s">
        <v>65</v>
      </c>
      <c r="O21" s="116" t="s">
        <v>6</v>
      </c>
      <c r="P21" s="122">
        <f>+E21*'71'!E$27</f>
        <v>474984.19809498911</v>
      </c>
      <c r="Q21" s="122">
        <f>+F21*'71'!F$27</f>
        <v>491347.69984365039</v>
      </c>
      <c r="R21" s="122">
        <f>+G21*'71'!G$27</f>
        <v>506786.84880133782</v>
      </c>
      <c r="S21" s="123">
        <f>+H21*'71'!H$27</f>
        <v>510861.9552562816</v>
      </c>
    </row>
    <row r="22" spans="1:19" x14ac:dyDescent="0.25">
      <c r="A22" s="149"/>
      <c r="B22" s="115"/>
      <c r="C22" s="86"/>
      <c r="D22" s="116" t="s">
        <v>24</v>
      </c>
      <c r="E22" s="122">
        <v>6620.6471703061488</v>
      </c>
      <c r="F22" s="122">
        <v>4172.6094052921153</v>
      </c>
      <c r="G22" s="122">
        <v>4852.9926631511007</v>
      </c>
      <c r="H22" s="123">
        <v>6353.7213336060522</v>
      </c>
      <c r="L22" s="149"/>
      <c r="M22" s="115"/>
      <c r="N22" s="86"/>
      <c r="O22" s="116" t="s">
        <v>24</v>
      </c>
      <c r="P22" s="122">
        <f>+E22*'71'!E$27</f>
        <v>8282.4296100529918</v>
      </c>
      <c r="Q22" s="122">
        <f>+F22*'71'!F$27</f>
        <v>4752.6021126277192</v>
      </c>
      <c r="R22" s="122">
        <f>+G22*'71'!G$27</f>
        <v>5270.3500321820957</v>
      </c>
      <c r="S22" s="123">
        <f>+H22*'71'!H$27</f>
        <v>6353.7213336060522</v>
      </c>
    </row>
    <row r="23" spans="1:19" x14ac:dyDescent="0.25">
      <c r="A23" s="149"/>
      <c r="B23" s="115"/>
      <c r="C23" s="88" t="s">
        <v>66</v>
      </c>
      <c r="D23" s="116" t="s">
        <v>6</v>
      </c>
      <c r="E23" s="122">
        <v>468080.67282807367</v>
      </c>
      <c r="F23" s="122">
        <v>531007.62191209523</v>
      </c>
      <c r="G23" s="122">
        <v>568075.29060482886</v>
      </c>
      <c r="H23" s="123">
        <v>626909.00892786228</v>
      </c>
      <c r="L23" s="149"/>
      <c r="M23" s="115"/>
      <c r="N23" s="88" t="s">
        <v>66</v>
      </c>
      <c r="O23" s="116" t="s">
        <v>6</v>
      </c>
      <c r="P23" s="122">
        <f>+E23*'71'!E$27</f>
        <v>585568.92170792015</v>
      </c>
      <c r="Q23" s="122">
        <f>+F23*'71'!F$27</f>
        <v>604817.68135787651</v>
      </c>
      <c r="R23" s="122">
        <f>+G23*'71'!G$27</f>
        <v>616929.76559684414</v>
      </c>
      <c r="S23" s="123">
        <f>+H23*'71'!H$27</f>
        <v>626909.00892786228</v>
      </c>
    </row>
    <row r="24" spans="1:19" x14ac:dyDescent="0.25">
      <c r="A24" s="149"/>
      <c r="B24" s="115"/>
      <c r="C24" s="88"/>
      <c r="D24" s="116" t="s">
        <v>24</v>
      </c>
      <c r="E24" s="122">
        <v>8540.7105526821997</v>
      </c>
      <c r="F24" s="122">
        <v>6350.5833598423569</v>
      </c>
      <c r="G24" s="122">
        <v>6571.6480999312153</v>
      </c>
      <c r="H24" s="123">
        <v>7981.0279780607725</v>
      </c>
      <c r="L24" s="149"/>
      <c r="M24" s="115"/>
      <c r="N24" s="88"/>
      <c r="O24" s="116" t="s">
        <v>24</v>
      </c>
      <c r="P24" s="122">
        <f>+E24*'71'!E$27</f>
        <v>10684.42890140543</v>
      </c>
      <c r="Q24" s="122">
        <f>+F24*'71'!F$27</f>
        <v>7233.3144468604441</v>
      </c>
      <c r="R24" s="122">
        <f>+G24*'71'!G$27</f>
        <v>7136.8098365252999</v>
      </c>
      <c r="S24" s="123">
        <f>+H24*'71'!H$27</f>
        <v>7981.0279780607725</v>
      </c>
    </row>
    <row r="25" spans="1:19" x14ac:dyDescent="0.25">
      <c r="C25" s="88" t="s">
        <v>67</v>
      </c>
      <c r="D25" s="116" t="s">
        <v>6</v>
      </c>
      <c r="E25" s="122">
        <v>670864.2597198541</v>
      </c>
      <c r="F25" s="122">
        <v>740513.89674053784</v>
      </c>
      <c r="G25" s="122">
        <v>794298.14009098976</v>
      </c>
      <c r="H25" s="123">
        <v>976565.00368524995</v>
      </c>
      <c r="L25" s="30"/>
      <c r="N25" s="88" t="s">
        <v>67</v>
      </c>
      <c r="O25" s="116" t="s">
        <v>6</v>
      </c>
      <c r="P25" s="122">
        <f>+E25*'71'!E$27</f>
        <v>839251.18890953739</v>
      </c>
      <c r="Q25" s="122">
        <f>+F25*'71'!F$27</f>
        <v>843445.32838747255</v>
      </c>
      <c r="R25" s="122">
        <f>+G25*'71'!G$27</f>
        <v>862607.78013881494</v>
      </c>
      <c r="S25" s="123">
        <f>+H25*'71'!H$27</f>
        <v>976565.00368524995</v>
      </c>
    </row>
    <row r="26" spans="1:19" x14ac:dyDescent="0.25">
      <c r="A26" s="108"/>
      <c r="B26" s="45"/>
      <c r="C26" s="88"/>
      <c r="D26" s="116" t="s">
        <v>24</v>
      </c>
      <c r="E26" s="122">
        <v>9775.9301419919921</v>
      </c>
      <c r="F26" s="122">
        <v>8972.9206166456643</v>
      </c>
      <c r="G26" s="122">
        <v>11022.898107643108</v>
      </c>
      <c r="H26" s="123">
        <v>11827.810484484642</v>
      </c>
      <c r="L26" s="108"/>
      <c r="M26" s="45"/>
      <c r="N26" s="88"/>
      <c r="O26" s="116" t="s">
        <v>24</v>
      </c>
      <c r="P26" s="122">
        <f>+E26*'71'!E$27</f>
        <v>12229.688607631981</v>
      </c>
      <c r="Q26" s="122">
        <f>+F26*'71'!F$27</f>
        <v>10220.156582359412</v>
      </c>
      <c r="R26" s="122">
        <f>+G26*'71'!G$27</f>
        <v>11970.867344900416</v>
      </c>
      <c r="S26" s="123">
        <f>+H26*'71'!H$27</f>
        <v>11827.810484484642</v>
      </c>
    </row>
    <row r="27" spans="1:19" x14ac:dyDescent="0.25">
      <c r="A27" s="109"/>
      <c r="C27" s="88" t="s">
        <v>68</v>
      </c>
      <c r="D27" s="116" t="s">
        <v>6</v>
      </c>
      <c r="E27" s="122">
        <v>1652854.2979290083</v>
      </c>
      <c r="F27" s="122">
        <v>1754229.3304687722</v>
      </c>
      <c r="G27" s="122">
        <v>1978696.150627088</v>
      </c>
      <c r="H27" s="123">
        <v>2189477.778113497</v>
      </c>
      <c r="L27" s="109"/>
      <c r="N27" s="88" t="s">
        <v>68</v>
      </c>
      <c r="O27" s="116" t="s">
        <v>6</v>
      </c>
      <c r="P27" s="122">
        <f>+E27*'71'!E$27</f>
        <v>2067720.7267091891</v>
      </c>
      <c r="Q27" s="122">
        <f>+F27*'71'!F$27</f>
        <v>1998067.2074039315</v>
      </c>
      <c r="R27" s="122">
        <f>+G27*'71'!G$27</f>
        <v>2148864.0195810176</v>
      </c>
      <c r="S27" s="123">
        <f>+H27*'71'!H$27</f>
        <v>2189477.778113497</v>
      </c>
    </row>
    <row r="28" spans="1:19" x14ac:dyDescent="0.25">
      <c r="A28" s="109"/>
      <c r="C28" s="45"/>
      <c r="D28" s="116" t="s">
        <v>24</v>
      </c>
      <c r="E28" s="122">
        <v>48562.170068098567</v>
      </c>
      <c r="F28" s="122">
        <v>49854.681050317573</v>
      </c>
      <c r="G28" s="122">
        <v>55209.365685867313</v>
      </c>
      <c r="H28" s="123">
        <v>66736.461964546936</v>
      </c>
      <c r="L28" s="109"/>
      <c r="N28" s="45"/>
      <c r="O28" s="116" t="s">
        <v>24</v>
      </c>
      <c r="P28" s="122">
        <f>+E28*'71'!E$27</f>
        <v>60751.274755191305</v>
      </c>
      <c r="Q28" s="122">
        <f>+F28*'71'!F$27</f>
        <v>56784.481716311719</v>
      </c>
      <c r="R28" s="122">
        <f>+G28*'71'!G$27</f>
        <v>59957.371134851906</v>
      </c>
      <c r="S28" s="123">
        <f>+H28*'71'!H$27</f>
        <v>66736.461964546936</v>
      </c>
    </row>
    <row r="29" spans="1:19" x14ac:dyDescent="0.25">
      <c r="A29" s="109"/>
      <c r="C29" s="45" t="s">
        <v>20</v>
      </c>
      <c r="D29" s="116" t="s">
        <v>6</v>
      </c>
      <c r="E29" s="122">
        <f>+'89'!E41</f>
        <v>511224.7326053693</v>
      </c>
      <c r="F29" s="122">
        <f>+'89'!F41</f>
        <v>570226.65511341405</v>
      </c>
      <c r="G29" s="122">
        <f>+'89'!G41</f>
        <v>624744.47660233383</v>
      </c>
      <c r="H29" s="123">
        <f>+'89'!H41</f>
        <v>754408.13384092355</v>
      </c>
      <c r="L29" s="109"/>
      <c r="N29" s="45" t="s">
        <v>20</v>
      </c>
      <c r="O29" s="116" t="s">
        <v>6</v>
      </c>
      <c r="P29" s="122">
        <f>+E29*'71'!E$27</f>
        <v>639542.14048931689</v>
      </c>
      <c r="Q29" s="122">
        <f>+F29*'71'!F$27</f>
        <v>649488.16017417866</v>
      </c>
      <c r="R29" s="122">
        <f>+G29*'71'!G$27</f>
        <v>678472.50159013458</v>
      </c>
      <c r="S29" s="123">
        <f>+H29*'71'!H$27</f>
        <v>754408.13384092355</v>
      </c>
    </row>
    <row r="30" spans="1:19" x14ac:dyDescent="0.25">
      <c r="A30" s="109"/>
      <c r="C30" s="45"/>
      <c r="D30" s="116" t="s">
        <v>24</v>
      </c>
      <c r="E30" s="122">
        <f>+'89'!E42</f>
        <v>9501.0341538378143</v>
      </c>
      <c r="F30" s="122">
        <f>+'89'!F42</f>
        <v>8939.0669741820348</v>
      </c>
      <c r="G30" s="122">
        <f>+'89'!G42</f>
        <v>10859.640004931956</v>
      </c>
      <c r="H30" s="123">
        <f>+'89'!H42</f>
        <v>12652.23500929355</v>
      </c>
      <c r="L30" s="109"/>
      <c r="N30" s="45"/>
      <c r="O30" s="116" t="s">
        <v>24</v>
      </c>
      <c r="P30" s="122">
        <f>+E30*'71'!E$27</f>
        <v>11885.793726451104</v>
      </c>
      <c r="Q30" s="122">
        <f>+F30*'71'!F$27</f>
        <v>10181.597283593337</v>
      </c>
      <c r="R30" s="122">
        <f>+G30*'71'!G$27</f>
        <v>11793.569045356106</v>
      </c>
      <c r="S30" s="123">
        <f>+H30*'71'!H$27</f>
        <v>12652.23500929355</v>
      </c>
    </row>
    <row r="31" spans="1:19" x14ac:dyDescent="0.25">
      <c r="A31" s="109"/>
      <c r="C31" s="45"/>
      <c r="D31" s="116"/>
      <c r="E31" s="122"/>
      <c r="F31" s="122"/>
      <c r="G31" s="122"/>
      <c r="H31" s="123"/>
      <c r="L31" s="109"/>
      <c r="N31" s="45"/>
      <c r="O31" s="116"/>
      <c r="P31" s="122"/>
      <c r="Q31" s="122"/>
      <c r="R31" s="122"/>
      <c r="S31" s="123"/>
    </row>
    <row r="32" spans="1:19" x14ac:dyDescent="0.25">
      <c r="A32" s="109"/>
      <c r="B32" s="45" t="s">
        <v>21</v>
      </c>
      <c r="C32" s="86" t="s">
        <v>59</v>
      </c>
      <c r="D32" s="116" t="s">
        <v>6</v>
      </c>
      <c r="E32" s="122">
        <v>87291.911893110722</v>
      </c>
      <c r="F32" s="122">
        <v>105567.04192790287</v>
      </c>
      <c r="G32" s="122">
        <v>115260.74454144949</v>
      </c>
      <c r="H32" s="123">
        <v>43963.502353509146</v>
      </c>
      <c r="L32" s="109"/>
      <c r="M32" s="45" t="s">
        <v>21</v>
      </c>
      <c r="N32" s="86" t="s">
        <v>59</v>
      </c>
      <c r="O32" s="116" t="s">
        <v>6</v>
      </c>
      <c r="P32" s="122">
        <f>+E32*'71'!E$27</f>
        <v>109202.18177828151</v>
      </c>
      <c r="Q32" s="122">
        <f>+F32*'71'!F$27</f>
        <v>120240.86075588137</v>
      </c>
      <c r="R32" s="122">
        <f>+G32*'71'!G$27</f>
        <v>125173.16857201415</v>
      </c>
      <c r="S32" s="123">
        <f>+H32*'71'!H$27</f>
        <v>43963.502353509146</v>
      </c>
    </row>
    <row r="33" spans="1:19" x14ac:dyDescent="0.25">
      <c r="A33" s="109"/>
      <c r="B33" s="45"/>
      <c r="C33" s="86"/>
      <c r="D33" s="116" t="s">
        <v>24</v>
      </c>
      <c r="E33" s="122">
        <v>3165.1970613424478</v>
      </c>
      <c r="F33" s="122">
        <v>2664.5724405877531</v>
      </c>
      <c r="G33" s="122">
        <v>2944.3039324656274</v>
      </c>
      <c r="H33" s="123">
        <v>2619.7727646209491</v>
      </c>
      <c r="L33" s="109"/>
      <c r="M33" s="45"/>
      <c r="N33" s="86"/>
      <c r="O33" s="116" t="s">
        <v>24</v>
      </c>
      <c r="P33" s="122">
        <f>+E33*'71'!E$27</f>
        <v>3959.6615237394017</v>
      </c>
      <c r="Q33" s="122">
        <f>+F33*'71'!F$27</f>
        <v>3034.9480098294507</v>
      </c>
      <c r="R33" s="122">
        <f>+G33*'71'!G$27</f>
        <v>3197.5140706576717</v>
      </c>
      <c r="S33" s="123">
        <f>+H33*'71'!H$27</f>
        <v>2619.7727646209491</v>
      </c>
    </row>
    <row r="34" spans="1:19" x14ac:dyDescent="0.25">
      <c r="A34" s="109"/>
      <c r="B34" s="45"/>
      <c r="C34" s="86" t="s">
        <v>60</v>
      </c>
      <c r="D34" s="116" t="s">
        <v>6</v>
      </c>
      <c r="E34" s="122">
        <v>149466.93639621895</v>
      </c>
      <c r="F34" s="122">
        <v>179397.8574009118</v>
      </c>
      <c r="G34" s="122">
        <v>192006.10433252715</v>
      </c>
      <c r="H34" s="123">
        <v>145067.96806671852</v>
      </c>
      <c r="L34" s="109"/>
      <c r="M34" s="45"/>
      <c r="N34" s="86" t="s">
        <v>60</v>
      </c>
      <c r="O34" s="116" t="s">
        <v>6</v>
      </c>
      <c r="P34" s="122">
        <f>+E34*'71'!E$27</f>
        <v>186983.13743166989</v>
      </c>
      <c r="Q34" s="122">
        <f>+F34*'71'!F$27</f>
        <v>204334.15957963854</v>
      </c>
      <c r="R34" s="122">
        <f>+G34*'71'!G$27</f>
        <v>208518.62930512449</v>
      </c>
      <c r="S34" s="123">
        <f>+H34*'71'!H$27</f>
        <v>145067.96806671852</v>
      </c>
    </row>
    <row r="35" spans="1:19" x14ac:dyDescent="0.25">
      <c r="A35" s="109"/>
      <c r="B35" s="45"/>
      <c r="C35" s="86"/>
      <c r="D35" s="116" t="s">
        <v>24</v>
      </c>
      <c r="E35" s="122">
        <v>2297.4362195364265</v>
      </c>
      <c r="F35" s="122">
        <v>2268.2863768773086</v>
      </c>
      <c r="G35" s="122">
        <v>2877.8362749923567</v>
      </c>
      <c r="H35" s="123">
        <v>2963.1820489865208</v>
      </c>
      <c r="L35" s="109"/>
      <c r="M35" s="45"/>
      <c r="N35" s="86"/>
      <c r="O35" s="116" t="s">
        <v>24</v>
      </c>
      <c r="P35" s="122">
        <f>+E35*'71'!E$27</f>
        <v>2874.0927106400695</v>
      </c>
      <c r="Q35" s="122">
        <f>+F35*'71'!F$27</f>
        <v>2583.5781832632547</v>
      </c>
      <c r="R35" s="122">
        <f>+G35*'71'!G$27</f>
        <v>3125.3301946416996</v>
      </c>
      <c r="S35" s="123">
        <f>+H35*'71'!H$27</f>
        <v>2963.1820489865208</v>
      </c>
    </row>
    <row r="36" spans="1:19" x14ac:dyDescent="0.25">
      <c r="A36" s="109"/>
      <c r="B36" s="45"/>
      <c r="C36" s="86" t="s">
        <v>61</v>
      </c>
      <c r="D36" s="116" t="s">
        <v>6</v>
      </c>
      <c r="E36" s="122">
        <v>175170.4504106025</v>
      </c>
      <c r="F36" s="122">
        <v>208588.89666901331</v>
      </c>
      <c r="G36" s="122">
        <v>228683.8194710963</v>
      </c>
      <c r="H36" s="123">
        <v>228076.21675397665</v>
      </c>
      <c r="L36" s="109"/>
      <c r="M36" s="45"/>
      <c r="N36" s="86" t="s">
        <v>61</v>
      </c>
      <c r="O36" s="116" t="s">
        <v>6</v>
      </c>
      <c r="P36" s="122">
        <f>+E36*'71'!E$27</f>
        <v>219138.2334636637</v>
      </c>
      <c r="Q36" s="122">
        <f>+F36*'71'!F$27</f>
        <v>237582.75330600617</v>
      </c>
      <c r="R36" s="122">
        <f>+G36*'71'!G$27</f>
        <v>248350.62794561061</v>
      </c>
      <c r="S36" s="123">
        <f>+H36*'71'!H$27</f>
        <v>228076.21675397665</v>
      </c>
    </row>
    <row r="37" spans="1:19" x14ac:dyDescent="0.25">
      <c r="A37" s="109"/>
      <c r="B37" s="45"/>
      <c r="C37" s="86"/>
      <c r="D37" s="116" t="s">
        <v>24</v>
      </c>
      <c r="E37" s="122">
        <v>4194.06388504596</v>
      </c>
      <c r="F37" s="122">
        <v>2177.99339843286</v>
      </c>
      <c r="G37" s="122">
        <v>2513.6115696637144</v>
      </c>
      <c r="H37" s="123">
        <v>3434.2372527338684</v>
      </c>
      <c r="L37" s="109"/>
      <c r="M37" s="45"/>
      <c r="N37" s="86"/>
      <c r="O37" s="116" t="s">
        <v>24</v>
      </c>
      <c r="P37" s="122">
        <f>+E37*'71'!E$27</f>
        <v>5246.7739201924951</v>
      </c>
      <c r="Q37" s="122">
        <f>+F37*'71'!F$27</f>
        <v>2480.7344808150274</v>
      </c>
      <c r="R37" s="122">
        <f>+G37*'71'!G$27</f>
        <v>2729.7821646547941</v>
      </c>
      <c r="S37" s="123">
        <f>+H37*'71'!H$27</f>
        <v>3434.2372527338684</v>
      </c>
    </row>
    <row r="38" spans="1:19" x14ac:dyDescent="0.25">
      <c r="A38" s="109"/>
      <c r="B38" s="45"/>
      <c r="C38" s="86" t="s">
        <v>62</v>
      </c>
      <c r="D38" s="116" t="s">
        <v>6</v>
      </c>
      <c r="E38" s="122">
        <v>201182.0308238859</v>
      </c>
      <c r="F38" s="122">
        <v>230182.72651634674</v>
      </c>
      <c r="G38" s="122">
        <v>256501.55062375945</v>
      </c>
      <c r="H38" s="123">
        <v>277045.11371649767</v>
      </c>
      <c r="L38" s="109"/>
      <c r="M38" s="45"/>
      <c r="N38" s="86" t="s">
        <v>62</v>
      </c>
      <c r="O38" s="116" t="s">
        <v>6</v>
      </c>
      <c r="P38" s="122">
        <f>+E38*'71'!E$27</f>
        <v>251678.72056068125</v>
      </c>
      <c r="Q38" s="122">
        <f>+F38*'71'!F$27</f>
        <v>262178.12550211896</v>
      </c>
      <c r="R38" s="122">
        <f>+G38*'71'!G$27</f>
        <v>278560.6839774028</v>
      </c>
      <c r="S38" s="123">
        <f>+H38*'71'!H$27</f>
        <v>277045.11371649767</v>
      </c>
    </row>
    <row r="39" spans="1:19" x14ac:dyDescent="0.25">
      <c r="A39" s="109"/>
      <c r="B39" s="45"/>
      <c r="C39" s="86"/>
      <c r="D39" s="116" t="s">
        <v>24</v>
      </c>
      <c r="E39" s="122">
        <v>2837.3862494213108</v>
      </c>
      <c r="F39" s="122">
        <v>2345.164289848547</v>
      </c>
      <c r="G39" s="122">
        <v>2476.7929096998819</v>
      </c>
      <c r="H39" s="123">
        <v>3767.5418356938812</v>
      </c>
      <c r="L39" s="109"/>
      <c r="M39" s="45"/>
      <c r="N39" s="86"/>
      <c r="O39" s="116" t="s">
        <v>24</v>
      </c>
      <c r="P39" s="122">
        <f>+E39*'71'!E$27</f>
        <v>3549.5701980260596</v>
      </c>
      <c r="Q39" s="122">
        <f>+F39*'71'!F$27</f>
        <v>2671.1421261374949</v>
      </c>
      <c r="R39" s="122">
        <f>+G39*'71'!G$27</f>
        <v>2689.7970999340719</v>
      </c>
      <c r="S39" s="123">
        <f>+H39*'71'!H$27</f>
        <v>3767.5418356938812</v>
      </c>
    </row>
    <row r="40" spans="1:19" x14ac:dyDescent="0.25">
      <c r="A40" s="109"/>
      <c r="C40" s="86" t="s">
        <v>63</v>
      </c>
      <c r="D40" s="116" t="s">
        <v>6</v>
      </c>
      <c r="E40" s="122">
        <v>227018.43709939573</v>
      </c>
      <c r="F40" s="122">
        <v>262028.46639044007</v>
      </c>
      <c r="G40" s="122">
        <v>287665.84006631409</v>
      </c>
      <c r="H40" s="123">
        <v>319500.51800893364</v>
      </c>
      <c r="L40" s="109"/>
      <c r="N40" s="86" t="s">
        <v>63</v>
      </c>
      <c r="O40" s="116" t="s">
        <v>6</v>
      </c>
      <c r="P40" s="122">
        <f>+E40*'71'!E$27</f>
        <v>284000.06481134403</v>
      </c>
      <c r="Q40" s="122">
        <f>+F40*'71'!F$27</f>
        <v>298450.42321871122</v>
      </c>
      <c r="R40" s="122">
        <f>+G40*'71'!G$27</f>
        <v>312405.10231201712</v>
      </c>
      <c r="S40" s="123">
        <f>+H40*'71'!H$27</f>
        <v>319500.51800893364</v>
      </c>
    </row>
    <row r="41" spans="1:19" x14ac:dyDescent="0.25">
      <c r="A41" s="109"/>
      <c r="B41" s="45"/>
      <c r="C41" s="86"/>
      <c r="D41" s="116" t="s">
        <v>24</v>
      </c>
      <c r="E41" s="122">
        <v>3539.5826153692342</v>
      </c>
      <c r="F41" s="122">
        <v>2627.3527712791783</v>
      </c>
      <c r="G41" s="122">
        <v>2795.3063775437008</v>
      </c>
      <c r="H41" s="123">
        <v>3238.5594157023779</v>
      </c>
      <c r="L41" s="109"/>
      <c r="M41" s="45"/>
      <c r="N41" s="86"/>
      <c r="O41" s="116" t="s">
        <v>24</v>
      </c>
      <c r="P41" s="122">
        <f>+E41*'71'!E$27</f>
        <v>4428.0178518269113</v>
      </c>
      <c r="Q41" s="122">
        <f>+F41*'71'!F$27</f>
        <v>2992.554806486984</v>
      </c>
      <c r="R41" s="122">
        <f>+G41*'71'!G$27</f>
        <v>3035.7027260124592</v>
      </c>
      <c r="S41" s="123">
        <f>+H41*'71'!H$27</f>
        <v>3238.5594157023779</v>
      </c>
    </row>
    <row r="42" spans="1:19" x14ac:dyDescent="0.25">
      <c r="A42" s="109"/>
      <c r="B42" s="45"/>
      <c r="C42" s="86" t="s">
        <v>64</v>
      </c>
      <c r="D42" s="116" t="s">
        <v>6</v>
      </c>
      <c r="E42" s="122">
        <v>252652.12515612203</v>
      </c>
      <c r="F42" s="122">
        <v>297011.8644271309</v>
      </c>
      <c r="G42" s="122">
        <v>328927.51154317899</v>
      </c>
      <c r="H42" s="123">
        <v>365149.99979131762</v>
      </c>
      <c r="L42" s="109"/>
      <c r="M42" s="45"/>
      <c r="N42" s="86" t="s">
        <v>64</v>
      </c>
      <c r="O42" s="116" t="s">
        <v>6</v>
      </c>
      <c r="P42" s="122">
        <f>+E42*'71'!E$27</f>
        <v>316067.80857030861</v>
      </c>
      <c r="Q42" s="122">
        <f>+F42*'71'!F$27</f>
        <v>338296.51358250208</v>
      </c>
      <c r="R42" s="122">
        <f>+G42*'71'!G$27</f>
        <v>357215.27753589238</v>
      </c>
      <c r="S42" s="123">
        <f>+H42*'71'!H$27</f>
        <v>365149.99979131762</v>
      </c>
    </row>
    <row r="43" spans="1:19" x14ac:dyDescent="0.25">
      <c r="A43" s="109"/>
      <c r="B43" s="45"/>
      <c r="C43" s="86"/>
      <c r="D43" s="116" t="s">
        <v>24</v>
      </c>
      <c r="E43" s="122">
        <v>4781.5781387852139</v>
      </c>
      <c r="F43" s="122">
        <v>3895.3316198020516</v>
      </c>
      <c r="G43" s="122">
        <v>3431.1495042539673</v>
      </c>
      <c r="H43" s="123">
        <v>4948.7872948410304</v>
      </c>
      <c r="L43" s="109"/>
      <c r="M43" s="45"/>
      <c r="N43" s="86"/>
      <c r="O43" s="116" t="s">
        <v>24</v>
      </c>
      <c r="P43" s="122">
        <f>+E43*'71'!E$27</f>
        <v>5981.7542516203021</v>
      </c>
      <c r="Q43" s="122">
        <f>+F43*'71'!F$27</f>
        <v>4436.7827149545365</v>
      </c>
      <c r="R43" s="122">
        <f>+G43*'71'!G$27</f>
        <v>3726.2283616198088</v>
      </c>
      <c r="S43" s="123">
        <f>+H43*'71'!H$27</f>
        <v>4948.7872948410304</v>
      </c>
    </row>
    <row r="44" spans="1:19" x14ac:dyDescent="0.25">
      <c r="A44" s="109"/>
      <c r="B44" s="45"/>
      <c r="C44" s="86" t="s">
        <v>65</v>
      </c>
      <c r="D44" s="116" t="s">
        <v>6</v>
      </c>
      <c r="E44" s="122">
        <v>287347.99372797506</v>
      </c>
      <c r="F44" s="122">
        <v>331056.48376333626</v>
      </c>
      <c r="G44" s="122">
        <v>381356.3937431915</v>
      </c>
      <c r="H44" s="123">
        <v>434663.81069236604</v>
      </c>
      <c r="L44" s="109"/>
      <c r="M44" s="45"/>
      <c r="N44" s="86" t="s">
        <v>65</v>
      </c>
      <c r="O44" s="116" t="s">
        <v>6</v>
      </c>
      <c r="P44" s="122">
        <f>+E44*'71'!E$27</f>
        <v>359472.34015369677</v>
      </c>
      <c r="Q44" s="122">
        <f>+F44*'71'!F$27</f>
        <v>377073.33500644</v>
      </c>
      <c r="R44" s="122">
        <f>+G44*'71'!G$27</f>
        <v>414153.04360510601</v>
      </c>
      <c r="S44" s="123">
        <f>+H44*'71'!H$27</f>
        <v>434663.81069236604</v>
      </c>
    </row>
    <row r="45" spans="1:19" x14ac:dyDescent="0.25">
      <c r="A45" s="109"/>
      <c r="B45" s="45"/>
      <c r="C45" s="86"/>
      <c r="D45" s="116" t="s">
        <v>24</v>
      </c>
      <c r="E45" s="122">
        <v>3731.3567564454311</v>
      </c>
      <c r="F45" s="122">
        <v>3173.6076942591094</v>
      </c>
      <c r="G45" s="122">
        <v>3766.8117797090467</v>
      </c>
      <c r="H45" s="123">
        <v>4977.0569148618533</v>
      </c>
      <c r="L45" s="109"/>
      <c r="M45" s="45"/>
      <c r="N45" s="86"/>
      <c r="O45" s="116" t="s">
        <v>24</v>
      </c>
      <c r="P45" s="122">
        <f>+E45*'71'!E$27</f>
        <v>4667.9273023132337</v>
      </c>
      <c r="Q45" s="122">
        <f>+F45*'71'!F$27</f>
        <v>3614.7391637611258</v>
      </c>
      <c r="R45" s="122">
        <f>+G45*'71'!G$27</f>
        <v>4090.757592764025</v>
      </c>
      <c r="S45" s="123">
        <f>+H45*'71'!H$27</f>
        <v>4977.0569148618533</v>
      </c>
    </row>
    <row r="46" spans="1:19" x14ac:dyDescent="0.25">
      <c r="A46" s="109"/>
      <c r="B46" s="45"/>
      <c r="C46" s="88" t="s">
        <v>66</v>
      </c>
      <c r="D46" s="116" t="s">
        <v>6</v>
      </c>
      <c r="E46" s="122">
        <v>349751.71341148653</v>
      </c>
      <c r="F46" s="122">
        <v>408622.60007350508</v>
      </c>
      <c r="G46" s="122">
        <v>454038.73128082999</v>
      </c>
      <c r="H46" s="123">
        <v>541356.66053897934</v>
      </c>
      <c r="L46" s="109"/>
      <c r="M46" s="45"/>
      <c r="N46" s="88" t="s">
        <v>66</v>
      </c>
      <c r="O46" s="116" t="s">
        <v>6</v>
      </c>
      <c r="P46" s="122">
        <f>+E46*'71'!E$27</f>
        <v>437539.39347776963</v>
      </c>
      <c r="Q46" s="122">
        <f>+F46*'71'!F$27</f>
        <v>465421.14148372231</v>
      </c>
      <c r="R46" s="122">
        <f>+G46*'71'!G$27</f>
        <v>493086.06217098143</v>
      </c>
      <c r="S46" s="123">
        <f>+H46*'71'!H$27</f>
        <v>541356.66053897934</v>
      </c>
    </row>
    <row r="47" spans="1:19" x14ac:dyDescent="0.25">
      <c r="A47" s="109"/>
      <c r="B47" s="45"/>
      <c r="C47" s="88"/>
      <c r="D47" s="116" t="s">
        <v>24</v>
      </c>
      <c r="E47" s="122">
        <v>5927.2980590528487</v>
      </c>
      <c r="F47" s="122">
        <v>4693.2336812404337</v>
      </c>
      <c r="G47" s="122">
        <v>5578.9799759620482</v>
      </c>
      <c r="H47" s="123">
        <v>6747.8825659885451</v>
      </c>
      <c r="L47" s="109"/>
      <c r="M47" s="45"/>
      <c r="N47" s="88"/>
      <c r="O47" s="116" t="s">
        <v>24</v>
      </c>
      <c r="P47" s="122">
        <f>+E47*'71'!E$27</f>
        <v>7415.0498718751132</v>
      </c>
      <c r="Q47" s="122">
        <f>+F47*'71'!F$27</f>
        <v>5345.5931629328543</v>
      </c>
      <c r="R47" s="122">
        <f>+G47*'71'!G$27</f>
        <v>6058.7722538947846</v>
      </c>
      <c r="S47" s="123">
        <f>+H47*'71'!H$27</f>
        <v>6747.8825659885451</v>
      </c>
    </row>
    <row r="48" spans="1:19" x14ac:dyDescent="0.25">
      <c r="A48" s="109"/>
      <c r="B48" s="45"/>
      <c r="C48" s="88" t="s">
        <v>67</v>
      </c>
      <c r="D48" s="116" t="s">
        <v>6</v>
      </c>
      <c r="E48" s="122">
        <v>496162.72896389099</v>
      </c>
      <c r="F48" s="122">
        <v>563119.91340165387</v>
      </c>
      <c r="G48" s="122">
        <v>646946.31005698175</v>
      </c>
      <c r="H48" s="123">
        <v>795507.84427244996</v>
      </c>
      <c r="L48" s="109"/>
      <c r="M48" s="45"/>
      <c r="N48" s="88" t="s">
        <v>67</v>
      </c>
      <c r="O48" s="116" t="s">
        <v>6</v>
      </c>
      <c r="P48" s="122">
        <f>+E48*'71'!E$27</f>
        <v>620699.57393382757</v>
      </c>
      <c r="Q48" s="122">
        <f>+F48*'71'!F$27</f>
        <v>641393.58136448381</v>
      </c>
      <c r="R48" s="122">
        <f>+G48*'71'!G$27</f>
        <v>702583.69272188225</v>
      </c>
      <c r="S48" s="123">
        <f>+H48*'71'!H$27</f>
        <v>795507.84427244996</v>
      </c>
    </row>
    <row r="49" spans="1:19" x14ac:dyDescent="0.25">
      <c r="A49" s="109"/>
      <c r="B49" s="45"/>
      <c r="C49" s="88"/>
      <c r="D49" s="116" t="s">
        <v>24</v>
      </c>
      <c r="E49" s="122">
        <v>8327.1868737858058</v>
      </c>
      <c r="F49" s="122">
        <v>6094.4262882521471</v>
      </c>
      <c r="G49" s="122">
        <v>11932.704996327426</v>
      </c>
      <c r="H49" s="123">
        <v>10899.46203417996</v>
      </c>
      <c r="L49" s="109"/>
      <c r="M49" s="45"/>
      <c r="N49" s="88"/>
      <c r="O49" s="116" t="s">
        <v>24</v>
      </c>
      <c r="P49" s="122">
        <f>+E49*'71'!E$27</f>
        <v>10417.310779106043</v>
      </c>
      <c r="Q49" s="122">
        <f>+F49*'71'!F$27</f>
        <v>6941.5515423191955</v>
      </c>
      <c r="R49" s="122">
        <f>+G49*'71'!G$27</f>
        <v>12958.917626011586</v>
      </c>
      <c r="S49" s="123">
        <f>+H49*'71'!H$27</f>
        <v>10899.46203417996</v>
      </c>
    </row>
    <row r="50" spans="1:19" x14ac:dyDescent="0.25">
      <c r="A50" s="109"/>
      <c r="B50" s="45"/>
      <c r="C50" s="88" t="s">
        <v>68</v>
      </c>
      <c r="D50" s="116" t="s">
        <v>6</v>
      </c>
      <c r="E50" s="122">
        <v>1072518.2258537845</v>
      </c>
      <c r="F50" s="122">
        <v>1152780.8204921831</v>
      </c>
      <c r="G50" s="122">
        <v>1387109.1185892734</v>
      </c>
      <c r="H50" s="123">
        <v>1505310.5325751584</v>
      </c>
      <c r="L50" s="109"/>
      <c r="M50" s="45"/>
      <c r="N50" s="88" t="s">
        <v>68</v>
      </c>
      <c r="O50" s="116" t="s">
        <v>6</v>
      </c>
      <c r="P50" s="122">
        <f>+E50*'71'!E$27</f>
        <v>1341720.3005430843</v>
      </c>
      <c r="Q50" s="122">
        <f>+F50*'71'!F$27</f>
        <v>1313017.3545405965</v>
      </c>
      <c r="R50" s="122">
        <f>+G50*'71'!G$27</f>
        <v>1506400.5027879511</v>
      </c>
      <c r="S50" s="123">
        <f>+H50*'71'!H$27</f>
        <v>1505310.5325751584</v>
      </c>
    </row>
    <row r="51" spans="1:19" x14ac:dyDescent="0.25">
      <c r="A51" s="109"/>
      <c r="B51" s="45"/>
      <c r="C51" s="45"/>
      <c r="D51" s="116" t="s">
        <v>24</v>
      </c>
      <c r="E51" s="122">
        <v>32244.886399576942</v>
      </c>
      <c r="F51" s="122">
        <v>25530.346649071897</v>
      </c>
      <c r="G51" s="122">
        <v>28602.574753951849</v>
      </c>
      <c r="H51" s="123">
        <v>30862.567834826146</v>
      </c>
      <c r="L51" s="109"/>
      <c r="M51" s="45"/>
      <c r="N51" s="45"/>
      <c r="O51" s="116" t="s">
        <v>24</v>
      </c>
      <c r="P51" s="122">
        <f>+E51*'71'!E$27</f>
        <v>40338.35288587075</v>
      </c>
      <c r="Q51" s="122">
        <f>+F51*'71'!F$27</f>
        <v>29079.06483329289</v>
      </c>
      <c r="R51" s="122">
        <f>+G51*'71'!G$27</f>
        <v>31062.396182791708</v>
      </c>
      <c r="S51" s="123">
        <f>+H51*'71'!H$27</f>
        <v>30862.567834826146</v>
      </c>
    </row>
    <row r="52" spans="1:19" x14ac:dyDescent="0.25">
      <c r="A52" s="109"/>
      <c r="B52" s="45"/>
      <c r="C52" s="45" t="s">
        <v>20</v>
      </c>
      <c r="D52" s="116" t="s">
        <v>6</v>
      </c>
      <c r="E52" s="122">
        <f>+'89'!E76</f>
        <v>367680.461007829</v>
      </c>
      <c r="F52" s="122">
        <f>+'89'!F76</f>
        <v>414920.77312944859</v>
      </c>
      <c r="G52" s="122">
        <f>+'89'!G76</f>
        <v>478731.40732491715</v>
      </c>
      <c r="H52" s="123">
        <f>+'89'!H76</f>
        <v>580505.28163934732</v>
      </c>
      <c r="L52" s="109"/>
      <c r="M52" s="45"/>
      <c r="N52" s="45" t="s">
        <v>20</v>
      </c>
      <c r="O52" s="116" t="s">
        <v>6</v>
      </c>
      <c r="P52" s="122">
        <f>+E52*'71'!E$27</f>
        <v>459968.25672079402</v>
      </c>
      <c r="Q52" s="122">
        <f>+F52*'71'!F$27</f>
        <v>472594.76059444196</v>
      </c>
      <c r="R52" s="122">
        <f>+G52*'71'!G$27</f>
        <v>519902.30835486006</v>
      </c>
      <c r="S52" s="123">
        <f>+H52*'71'!H$27</f>
        <v>580505.28163934732</v>
      </c>
    </row>
    <row r="53" spans="1:19" x14ac:dyDescent="0.25">
      <c r="A53" s="109"/>
      <c r="B53" s="45"/>
      <c r="C53" s="45"/>
      <c r="D53" s="116" t="s">
        <v>24</v>
      </c>
      <c r="E53" s="122">
        <f>+'89'!E77</f>
        <v>6730.8004001449726</v>
      </c>
      <c r="F53" s="122">
        <f>+'89'!F77</f>
        <v>5627.6738866616915</v>
      </c>
      <c r="G53" s="122">
        <f>+'89'!G77</f>
        <v>7711.3076200065843</v>
      </c>
      <c r="H53" s="123">
        <f>+'89'!H77</f>
        <v>7826.1668204807802</v>
      </c>
      <c r="L53" s="109"/>
      <c r="M53" s="45"/>
      <c r="N53" s="45"/>
      <c r="O53" s="116" t="s">
        <v>24</v>
      </c>
      <c r="P53" s="122">
        <f>+E53*'71'!E$27</f>
        <v>8420.2313005813594</v>
      </c>
      <c r="Q53" s="122">
        <f>+F53*'71'!F$27</f>
        <v>6409.9205569076667</v>
      </c>
      <c r="R53" s="122">
        <f>+G53*'71'!G$27</f>
        <v>8374.480075327152</v>
      </c>
      <c r="S53" s="123">
        <f>+H53*'71'!H$27</f>
        <v>7826.1668204807802</v>
      </c>
    </row>
    <row r="54" spans="1:19" x14ac:dyDescent="0.25">
      <c r="A54" s="109"/>
      <c r="B54" s="45"/>
      <c r="C54" s="45"/>
      <c r="D54" s="116"/>
      <c r="E54" s="122"/>
      <c r="F54" s="122"/>
      <c r="G54" s="122"/>
      <c r="H54" s="123"/>
      <c r="L54" s="109"/>
      <c r="M54" s="45"/>
      <c r="N54" s="45"/>
      <c r="O54" s="116"/>
      <c r="P54" s="122"/>
      <c r="Q54" s="122"/>
      <c r="R54" s="122"/>
      <c r="S54" s="123"/>
    </row>
    <row r="55" spans="1:19" x14ac:dyDescent="0.25">
      <c r="A55" s="109"/>
      <c r="B55" s="45" t="s">
        <v>20</v>
      </c>
      <c r="C55" s="86" t="s">
        <v>59</v>
      </c>
      <c r="D55" s="116" t="s">
        <v>6</v>
      </c>
      <c r="E55" s="122">
        <v>108833.70525616157</v>
      </c>
      <c r="F55" s="122">
        <v>132675.32117580259</v>
      </c>
      <c r="G55" s="122">
        <v>141371.91594400513</v>
      </c>
      <c r="H55" s="123">
        <v>47376.081286323133</v>
      </c>
      <c r="L55" s="109"/>
      <c r="M55" s="45" t="s">
        <v>20</v>
      </c>
      <c r="N55" s="86" t="s">
        <v>59</v>
      </c>
      <c r="O55" s="116" t="s">
        <v>6</v>
      </c>
      <c r="P55" s="122">
        <f>+E55*'71'!E$27</f>
        <v>136150.96527545812</v>
      </c>
      <c r="Q55" s="122">
        <f>+F55*'71'!F$27</f>
        <v>151117.19081923916</v>
      </c>
      <c r="R55" s="122">
        <f>+G55*'71'!G$27</f>
        <v>153529.90071518958</v>
      </c>
      <c r="S55" s="123">
        <f>+H55*'71'!H$27</f>
        <v>47376.081286323133</v>
      </c>
    </row>
    <row r="56" spans="1:19" x14ac:dyDescent="0.25">
      <c r="A56" s="109"/>
      <c r="B56" s="45"/>
      <c r="C56" s="86"/>
      <c r="D56" s="116" t="s">
        <v>24</v>
      </c>
      <c r="E56" s="122">
        <v>2505.0368877452479</v>
      </c>
      <c r="F56" s="122">
        <v>1926.9196698839851</v>
      </c>
      <c r="G56" s="122">
        <v>2462.21761156911</v>
      </c>
      <c r="H56" s="123">
        <v>2157.5699206621093</v>
      </c>
      <c r="L56" s="109"/>
      <c r="M56" s="45"/>
      <c r="N56" s="86"/>
      <c r="O56" s="116" t="s">
        <v>24</v>
      </c>
      <c r="P56" s="122">
        <f>+E56*'71'!E$27</f>
        <v>3133.8011465693048</v>
      </c>
      <c r="Q56" s="122">
        <f>+F56*'71'!F$27</f>
        <v>2194.7615039978591</v>
      </c>
      <c r="R56" s="122">
        <f>+G56*'71'!G$27</f>
        <v>2673.9683261640535</v>
      </c>
      <c r="S56" s="123">
        <f>+H56*'71'!H$27</f>
        <v>2157.5699206621093</v>
      </c>
    </row>
    <row r="57" spans="1:19" x14ac:dyDescent="0.25">
      <c r="A57" s="109"/>
      <c r="B57" s="45"/>
      <c r="C57" s="86" t="s">
        <v>60</v>
      </c>
      <c r="D57" s="116" t="s">
        <v>6</v>
      </c>
      <c r="E57" s="122">
        <v>185146.86933326692</v>
      </c>
      <c r="F57" s="122">
        <v>220014.05745804837</v>
      </c>
      <c r="G57" s="122">
        <v>235282.64766209395</v>
      </c>
      <c r="H57" s="123">
        <v>175747.26540409145</v>
      </c>
      <c r="L57" s="109"/>
      <c r="M57" s="45"/>
      <c r="N57" s="86" t="s">
        <v>60</v>
      </c>
      <c r="O57" s="116" t="s">
        <v>6</v>
      </c>
      <c r="P57" s="122">
        <f>+E57*'71'!E$27</f>
        <v>231618.73353591689</v>
      </c>
      <c r="Q57" s="122">
        <f>+F57*'71'!F$27</f>
        <v>250596.01144471709</v>
      </c>
      <c r="R57" s="122">
        <f>+G57*'71'!G$27</f>
        <v>255516.95536103405</v>
      </c>
      <c r="S57" s="123">
        <f>+H57*'71'!H$27</f>
        <v>175747.26540409145</v>
      </c>
    </row>
    <row r="58" spans="1:19" x14ac:dyDescent="0.25">
      <c r="A58" s="109"/>
      <c r="B58" s="45"/>
      <c r="C58" s="86"/>
      <c r="D58" s="116" t="s">
        <v>24</v>
      </c>
      <c r="E58" s="122">
        <v>1596.3970059683413</v>
      </c>
      <c r="F58" s="122">
        <v>1474.8793391026475</v>
      </c>
      <c r="G58" s="122">
        <v>1853.7411026678587</v>
      </c>
      <c r="H58" s="123">
        <v>2470.5576858323307</v>
      </c>
      <c r="L58" s="109"/>
      <c r="M58" s="45"/>
      <c r="N58" s="86"/>
      <c r="O58" s="116" t="s">
        <v>24</v>
      </c>
      <c r="P58" s="122">
        <f>+E58*'71'!E$27</f>
        <v>1997.0926544663948</v>
      </c>
      <c r="Q58" s="122">
        <f>+F58*'71'!F$27</f>
        <v>1679.8875672379154</v>
      </c>
      <c r="R58" s="122">
        <f>+G58*'71'!G$27</f>
        <v>2013.1628374972947</v>
      </c>
      <c r="S58" s="123">
        <f>+H58*'71'!H$27</f>
        <v>2470.5576858323307</v>
      </c>
    </row>
    <row r="59" spans="1:19" x14ac:dyDescent="0.25">
      <c r="A59" s="109"/>
      <c r="B59" s="45"/>
      <c r="C59" s="86" t="s">
        <v>61</v>
      </c>
      <c r="D59" s="116" t="s">
        <v>6</v>
      </c>
      <c r="E59" s="122">
        <v>217497.26022857949</v>
      </c>
      <c r="F59" s="122">
        <v>253626.45186227164</v>
      </c>
      <c r="G59" s="122">
        <v>277630.69995153818</v>
      </c>
      <c r="H59" s="123">
        <v>266490.3840982148</v>
      </c>
      <c r="L59" s="109"/>
      <c r="M59" s="45"/>
      <c r="N59" s="86" t="s">
        <v>61</v>
      </c>
      <c r="O59" s="116" t="s">
        <v>6</v>
      </c>
      <c r="P59" s="122">
        <f>+E59*'71'!E$27</f>
        <v>272089.07254595292</v>
      </c>
      <c r="Q59" s="122">
        <f>+F59*'71'!F$27</f>
        <v>288880.52867112739</v>
      </c>
      <c r="R59" s="122">
        <f>+G59*'71'!G$27</f>
        <v>301506.94014737051</v>
      </c>
      <c r="S59" s="123">
        <f>+H59*'71'!H$27</f>
        <v>266490.3840982148</v>
      </c>
    </row>
    <row r="60" spans="1:19" x14ac:dyDescent="0.25">
      <c r="A60" s="109"/>
      <c r="B60" s="45"/>
      <c r="C60" s="86"/>
      <c r="D60" s="116" t="s">
        <v>24</v>
      </c>
      <c r="E60" s="122">
        <v>1856.7072868920427</v>
      </c>
      <c r="F60" s="122">
        <v>1766.4215373521745</v>
      </c>
      <c r="G60" s="122">
        <v>1918.8604674795847</v>
      </c>
      <c r="H60" s="123">
        <v>2289.6946098739686</v>
      </c>
      <c r="L60" s="109"/>
      <c r="M60" s="45"/>
      <c r="N60" s="86"/>
      <c r="O60" s="116" t="s">
        <v>24</v>
      </c>
      <c r="P60" s="122">
        <f>+E60*'71'!E$27</f>
        <v>2322.7408159019451</v>
      </c>
      <c r="Q60" s="122">
        <f>+F60*'71'!F$27</f>
        <v>2011.9541310441268</v>
      </c>
      <c r="R60" s="122">
        <f>+G60*'71'!G$27</f>
        <v>2083.882467682829</v>
      </c>
      <c r="S60" s="123">
        <f>+H60*'71'!H$27</f>
        <v>2289.6946098739686</v>
      </c>
    </row>
    <row r="61" spans="1:19" x14ac:dyDescent="0.25">
      <c r="A61" s="109"/>
      <c r="B61" s="45"/>
      <c r="C61" s="86" t="s">
        <v>62</v>
      </c>
      <c r="D61" s="116" t="s">
        <v>6</v>
      </c>
      <c r="E61" s="122">
        <v>239155.61391579593</v>
      </c>
      <c r="F61" s="122">
        <v>276877.14158077311</v>
      </c>
      <c r="G61" s="122">
        <v>302082.32612836023</v>
      </c>
      <c r="H61" s="123">
        <v>317253.48595688777</v>
      </c>
      <c r="L61" s="109"/>
      <c r="M61" s="45"/>
      <c r="N61" s="86" t="s">
        <v>62</v>
      </c>
      <c r="O61" s="116" t="s">
        <v>6</v>
      </c>
      <c r="P61" s="122">
        <f>+E61*'71'!E$27</f>
        <v>299183.67300866067</v>
      </c>
      <c r="Q61" s="122">
        <f>+F61*'71'!F$27</f>
        <v>315363.0642605006</v>
      </c>
      <c r="R61" s="122">
        <f>+G61*'71'!G$27</f>
        <v>328061.40617539926</v>
      </c>
      <c r="S61" s="123">
        <f>+H61*'71'!H$27</f>
        <v>317253.48595688777</v>
      </c>
    </row>
    <row r="62" spans="1:19" x14ac:dyDescent="0.25">
      <c r="A62" s="109"/>
      <c r="B62" s="45"/>
      <c r="C62" s="86"/>
      <c r="D62" s="116" t="s">
        <v>24</v>
      </c>
      <c r="E62" s="122">
        <v>2565.7514909892825</v>
      </c>
      <c r="F62" s="122">
        <v>1758.7621771252709</v>
      </c>
      <c r="G62" s="122">
        <v>1799.5073595064482</v>
      </c>
      <c r="H62" s="123">
        <v>2503.7389514086558</v>
      </c>
      <c r="L62" s="109"/>
      <c r="M62" s="45"/>
      <c r="N62" s="86"/>
      <c r="O62" s="116" t="s">
        <v>24</v>
      </c>
      <c r="P62" s="122">
        <f>+E62*'71'!E$27</f>
        <v>3209.7551152275923</v>
      </c>
      <c r="Q62" s="122">
        <f>+F62*'71'!F$27</f>
        <v>2003.2301197456836</v>
      </c>
      <c r="R62" s="122">
        <f>+G62*'71'!G$27</f>
        <v>1954.2649924240029</v>
      </c>
      <c r="S62" s="123">
        <f>+H62*'71'!H$27</f>
        <v>2503.7389514086558</v>
      </c>
    </row>
    <row r="63" spans="1:19" x14ac:dyDescent="0.25">
      <c r="A63" s="109"/>
      <c r="B63" s="45"/>
      <c r="C63" s="86" t="s">
        <v>63</v>
      </c>
      <c r="D63" s="116" t="s">
        <v>6</v>
      </c>
      <c r="E63" s="122">
        <v>266472.19786184811</v>
      </c>
      <c r="F63" s="122">
        <v>312589.0892676682</v>
      </c>
      <c r="G63" s="122">
        <v>338892.46419772599</v>
      </c>
      <c r="H63" s="123">
        <v>361169.14495380071</v>
      </c>
      <c r="L63" s="109"/>
      <c r="M63" s="45"/>
      <c r="N63" s="86" t="s">
        <v>63</v>
      </c>
      <c r="O63" s="116" t="s">
        <v>6</v>
      </c>
      <c r="P63" s="122">
        <f>+E63*'71'!E$27</f>
        <v>333356.71952517197</v>
      </c>
      <c r="Q63" s="122">
        <f>+F63*'71'!F$27</f>
        <v>356038.97267587407</v>
      </c>
      <c r="R63" s="122">
        <f>+G63*'71'!G$27</f>
        <v>368037.21611873043</v>
      </c>
      <c r="S63" s="123">
        <f>+H63*'71'!H$27</f>
        <v>361169.14495380071</v>
      </c>
    </row>
    <row r="64" spans="1:19" x14ac:dyDescent="0.25">
      <c r="A64" s="109"/>
      <c r="B64" s="45"/>
      <c r="C64" s="86"/>
      <c r="D64" s="116" t="s">
        <v>24</v>
      </c>
      <c r="E64" s="122">
        <v>2115.8646397569587</v>
      </c>
      <c r="F64" s="122">
        <v>2100.9110281226958</v>
      </c>
      <c r="G64" s="122">
        <v>2263.4970866961758</v>
      </c>
      <c r="H64" s="123">
        <v>3471.3869265629983</v>
      </c>
      <c r="L64" s="109"/>
      <c r="M64" s="45"/>
      <c r="N64" s="86"/>
      <c r="O64" s="116" t="s">
        <v>24</v>
      </c>
      <c r="P64" s="122">
        <f>+E64*'71'!E$27</f>
        <v>2646.9466643359551</v>
      </c>
      <c r="Q64" s="122">
        <f>+F64*'71'!F$27</f>
        <v>2392.9376610317504</v>
      </c>
      <c r="R64" s="122">
        <f>+G64*'71'!G$27</f>
        <v>2458.1578361520469</v>
      </c>
      <c r="S64" s="123">
        <f>+H64*'71'!H$27</f>
        <v>3471.3869265629983</v>
      </c>
    </row>
    <row r="65" spans="1:19" x14ac:dyDescent="0.25">
      <c r="A65" s="109"/>
      <c r="B65" s="45"/>
      <c r="C65" s="86" t="s">
        <v>64</v>
      </c>
      <c r="D65" s="116" t="s">
        <v>6</v>
      </c>
      <c r="E65" s="122">
        <v>299834.33483156853</v>
      </c>
      <c r="F65" s="122">
        <v>346111.01712645247</v>
      </c>
      <c r="G65" s="122">
        <v>379545.37365784764</v>
      </c>
      <c r="H65" s="123">
        <v>419403.00734774233</v>
      </c>
      <c r="L65" s="109"/>
      <c r="M65" s="45"/>
      <c r="N65" s="86" t="s">
        <v>64</v>
      </c>
      <c r="O65" s="116" t="s">
        <v>6</v>
      </c>
      <c r="P65" s="122">
        <f>+E65*'71'!E$27</f>
        <v>375092.7528742922</v>
      </c>
      <c r="Q65" s="122">
        <f>+F65*'71'!F$27</f>
        <v>394220.44850702939</v>
      </c>
      <c r="R65" s="122">
        <f>+G65*'71'!G$27</f>
        <v>412186.27579242259</v>
      </c>
      <c r="S65" s="123">
        <f>+H65*'71'!H$27</f>
        <v>419403.00734774233</v>
      </c>
    </row>
    <row r="66" spans="1:19" x14ac:dyDescent="0.25">
      <c r="A66" s="109"/>
      <c r="B66" s="45"/>
      <c r="C66" s="86"/>
      <c r="D66" s="116" t="s">
        <v>24</v>
      </c>
      <c r="E66" s="122">
        <v>2583.4700521481109</v>
      </c>
      <c r="F66" s="122">
        <v>2743.2675087732509</v>
      </c>
      <c r="G66" s="122">
        <v>2731.3299125383237</v>
      </c>
      <c r="H66" s="123">
        <v>8753.8852711154432</v>
      </c>
      <c r="L66" s="109"/>
      <c r="M66" s="45"/>
      <c r="N66" s="86"/>
      <c r="O66" s="116" t="s">
        <v>24</v>
      </c>
      <c r="P66" s="122">
        <f>+E66*'71'!E$27</f>
        <v>3231.9210352372866</v>
      </c>
      <c r="Q66" s="122">
        <f>+F66*'71'!F$27</f>
        <v>3124.5816924927331</v>
      </c>
      <c r="R66" s="122">
        <f>+G66*'71'!G$27</f>
        <v>2966.2242850166199</v>
      </c>
      <c r="S66" s="123">
        <f>+H66*'71'!H$27</f>
        <v>8753.8852711154432</v>
      </c>
    </row>
    <row r="67" spans="1:19" x14ac:dyDescent="0.25">
      <c r="A67" s="109"/>
      <c r="B67" s="45"/>
      <c r="C67" s="86" t="s">
        <v>65</v>
      </c>
      <c r="D67" s="116" t="s">
        <v>6</v>
      </c>
      <c r="E67" s="122">
        <v>341540.29938229459</v>
      </c>
      <c r="F67" s="122">
        <v>389572.96462145878</v>
      </c>
      <c r="G67" s="122">
        <v>429767.58747664484</v>
      </c>
      <c r="H67" s="123">
        <v>476718.48776141083</v>
      </c>
      <c r="L67" s="109"/>
      <c r="M67" s="45"/>
      <c r="N67" s="86" t="s">
        <v>65</v>
      </c>
      <c r="O67" s="116" t="s">
        <v>6</v>
      </c>
      <c r="P67" s="122">
        <f>+E67*'71'!E$27</f>
        <v>427266.91452725051</v>
      </c>
      <c r="Q67" s="122">
        <f>+F67*'71'!F$27</f>
        <v>443723.60670384153</v>
      </c>
      <c r="R67" s="122">
        <f>+G67*'71'!G$27</f>
        <v>466727.59999963635</v>
      </c>
      <c r="S67" s="123">
        <f>+H67*'71'!H$27</f>
        <v>476718.48776141083</v>
      </c>
    </row>
    <row r="68" spans="1:19" x14ac:dyDescent="0.25">
      <c r="A68" s="109"/>
      <c r="B68" s="45"/>
      <c r="C68" s="86"/>
      <c r="D68" s="116" t="s">
        <v>24</v>
      </c>
      <c r="E68" s="122">
        <v>3866.2767690096721</v>
      </c>
      <c r="F68" s="122">
        <v>2766.3492970012976</v>
      </c>
      <c r="G68" s="122">
        <v>3165.9567285426238</v>
      </c>
      <c r="H68" s="123">
        <v>4005.2534761502316</v>
      </c>
      <c r="L68" s="109"/>
      <c r="M68" s="45"/>
      <c r="N68" s="86"/>
      <c r="O68" s="116" t="s">
        <v>24</v>
      </c>
      <c r="P68" s="122">
        <f>+E68*'71'!E$27</f>
        <v>4836.7122380310993</v>
      </c>
      <c r="Q68" s="122">
        <f>+F68*'71'!F$27</f>
        <v>3150.8718492844778</v>
      </c>
      <c r="R68" s="122">
        <f>+G68*'71'!G$27</f>
        <v>3438.2290071972898</v>
      </c>
      <c r="S68" s="123">
        <f>+H68*'71'!H$27</f>
        <v>4005.2534761502316</v>
      </c>
    </row>
    <row r="69" spans="1:19" x14ac:dyDescent="0.25">
      <c r="A69" s="109"/>
      <c r="B69" s="45"/>
      <c r="C69" s="88" t="s">
        <v>66</v>
      </c>
      <c r="D69" s="116" t="s">
        <v>6</v>
      </c>
      <c r="E69" s="122">
        <v>418176.64631110267</v>
      </c>
      <c r="F69" s="122">
        <v>476986.20039886399</v>
      </c>
      <c r="G69" s="122">
        <v>518161.492992652</v>
      </c>
      <c r="H69" s="123">
        <v>588271.08084038738</v>
      </c>
      <c r="L69" s="109"/>
      <c r="M69" s="45"/>
      <c r="N69" s="88" t="s">
        <v>66</v>
      </c>
      <c r="O69" s="116" t="s">
        <v>6</v>
      </c>
      <c r="P69" s="122">
        <f>+E69*'71'!E$27</f>
        <v>523138.9845351894</v>
      </c>
      <c r="Q69" s="122">
        <f>+F69*'71'!F$27</f>
        <v>543287.28225430613</v>
      </c>
      <c r="R69" s="122">
        <f>+G69*'71'!G$27</f>
        <v>562723.38139002013</v>
      </c>
      <c r="S69" s="123">
        <f>+H69*'71'!H$27</f>
        <v>588271.08084038738</v>
      </c>
    </row>
    <row r="70" spans="1:19" x14ac:dyDescent="0.25">
      <c r="A70" s="109"/>
      <c r="B70" s="45"/>
      <c r="C70" s="88"/>
      <c r="D70" s="116" t="s">
        <v>24</v>
      </c>
      <c r="E70" s="122">
        <v>4785.6820098793205</v>
      </c>
      <c r="F70" s="122">
        <v>4286.7282553908199</v>
      </c>
      <c r="G70" s="122">
        <v>4443.4840104248833</v>
      </c>
      <c r="H70" s="123">
        <v>5034.1294853938534</v>
      </c>
      <c r="L70" s="109"/>
      <c r="M70" s="45"/>
      <c r="N70" s="88"/>
      <c r="O70" s="116" t="s">
        <v>24</v>
      </c>
      <c r="P70" s="122">
        <f>+E70*'71'!E$27</f>
        <v>5986.8881943590295</v>
      </c>
      <c r="Q70" s="122">
        <f>+F70*'71'!F$27</f>
        <v>4882.5834828901443</v>
      </c>
      <c r="R70" s="122">
        <f>+G70*'71'!G$27</f>
        <v>4825.6236353214235</v>
      </c>
      <c r="S70" s="123">
        <f>+H70*'71'!H$27</f>
        <v>5034.1294853938534</v>
      </c>
    </row>
    <row r="71" spans="1:19" x14ac:dyDescent="0.25">
      <c r="A71" s="109"/>
      <c r="B71" s="45"/>
      <c r="C71" s="88" t="s">
        <v>67</v>
      </c>
      <c r="D71" s="116" t="s">
        <v>6</v>
      </c>
      <c r="E71" s="122">
        <v>594605.27803609124</v>
      </c>
      <c r="F71" s="122">
        <v>661908.35359771282</v>
      </c>
      <c r="G71" s="122">
        <v>729699.58644319838</v>
      </c>
      <c r="H71" s="123">
        <v>892680.71222037682</v>
      </c>
      <c r="L71" s="109"/>
      <c r="M71" s="45"/>
      <c r="N71" s="88" t="s">
        <v>67</v>
      </c>
      <c r="O71" s="116" t="s">
        <v>6</v>
      </c>
      <c r="P71" s="122">
        <f>+E71*'71'!E$27</f>
        <v>743851.20282315009</v>
      </c>
      <c r="Q71" s="122">
        <f>+F71*'71'!F$27</f>
        <v>753913.61474779493</v>
      </c>
      <c r="R71" s="122">
        <f>+G71*'71'!G$27</f>
        <v>792453.75087731355</v>
      </c>
      <c r="S71" s="123">
        <f>+H71*'71'!H$27</f>
        <v>892680.71222037682</v>
      </c>
    </row>
    <row r="72" spans="1:19" x14ac:dyDescent="0.25">
      <c r="A72" s="109"/>
      <c r="B72" s="45"/>
      <c r="C72" s="88"/>
      <c r="D72" s="116" t="s">
        <v>24</v>
      </c>
      <c r="E72" s="122">
        <v>6512.824339105171</v>
      </c>
      <c r="F72" s="122">
        <v>5926.3217894846075</v>
      </c>
      <c r="G72" s="122">
        <v>7488.0910235693582</v>
      </c>
      <c r="H72" s="123">
        <v>8735.5868008656525</v>
      </c>
      <c r="L72" s="109"/>
      <c r="M72" s="45"/>
      <c r="N72" s="88"/>
      <c r="O72" s="116" t="s">
        <v>24</v>
      </c>
      <c r="P72" s="122">
        <f>+E72*'71'!E$27</f>
        <v>8147.5432482205679</v>
      </c>
      <c r="Q72" s="122">
        <f>+F72*'71'!F$27</f>
        <v>6750.0805182229678</v>
      </c>
      <c r="R72" s="122">
        <f>+G72*'71'!G$27</f>
        <v>8132.0668515963234</v>
      </c>
      <c r="S72" s="123">
        <f>+H72*'71'!H$27</f>
        <v>8735.5868008656525</v>
      </c>
    </row>
    <row r="73" spans="1:19" x14ac:dyDescent="0.25">
      <c r="A73" s="109"/>
      <c r="B73" s="45"/>
      <c r="C73" s="88" t="s">
        <v>68</v>
      </c>
      <c r="D73" s="116" t="s">
        <v>6</v>
      </c>
      <c r="E73" s="122">
        <v>1409407.7850954556</v>
      </c>
      <c r="F73" s="122">
        <v>1496144.9591290667</v>
      </c>
      <c r="G73" s="122">
        <v>1717538.0538424514</v>
      </c>
      <c r="H73" s="123">
        <v>1875488.0470198763</v>
      </c>
      <c r="L73" s="109"/>
      <c r="M73" s="45"/>
      <c r="N73" s="88" t="s">
        <v>68</v>
      </c>
      <c r="O73" s="116" t="s">
        <v>6</v>
      </c>
      <c r="P73" s="122">
        <f>+E73*'71'!E$27</f>
        <v>1763169.1391544149</v>
      </c>
      <c r="Q73" s="122">
        <f>+F73*'71'!F$27</f>
        <v>1704109.1084480069</v>
      </c>
      <c r="R73" s="122">
        <f>+G73*'71'!G$27</f>
        <v>1865246.3264729024</v>
      </c>
      <c r="S73" s="123">
        <f>+H73*'71'!H$27</f>
        <v>1875488.0470198763</v>
      </c>
    </row>
    <row r="74" spans="1:19" x14ac:dyDescent="0.25">
      <c r="A74" s="109"/>
      <c r="B74" s="45"/>
      <c r="C74" s="88"/>
      <c r="D74" s="116" t="s">
        <v>24</v>
      </c>
      <c r="E74" s="122">
        <v>33874.953925045949</v>
      </c>
      <c r="F74" s="122">
        <v>34154.520184175548</v>
      </c>
      <c r="G74" s="122">
        <v>36643.092610644264</v>
      </c>
      <c r="H74" s="123">
        <v>41800.306189313858</v>
      </c>
      <c r="L74" s="109"/>
      <c r="M74" s="45"/>
      <c r="N74" s="88"/>
      <c r="O74" s="116" t="s">
        <v>24</v>
      </c>
      <c r="P74" s="122">
        <f>+E74*'71'!E$27</f>
        <v>42377.567360232482</v>
      </c>
      <c r="Q74" s="122">
        <f>+F74*'71'!F$27</f>
        <v>38901.99848977595</v>
      </c>
      <c r="R74" s="122">
        <f>+G74*'71'!G$27</f>
        <v>39794.39857515967</v>
      </c>
      <c r="S74" s="123">
        <f>+H74*'71'!H$27</f>
        <v>41800.306189313858</v>
      </c>
    </row>
    <row r="75" spans="1:19" x14ac:dyDescent="0.25">
      <c r="A75" s="109"/>
      <c r="B75" s="45"/>
      <c r="C75" s="88" t="s">
        <v>20</v>
      </c>
      <c r="D75" s="116" t="s">
        <v>6</v>
      </c>
      <c r="E75" s="122">
        <f>+'89'!E111</f>
        <v>451328.84498262324</v>
      </c>
      <c r="F75" s="122">
        <f>+'89'!F111</f>
        <v>503456.02184081386</v>
      </c>
      <c r="G75" s="122">
        <f>+'89'!G111</f>
        <v>561482.17372526869</v>
      </c>
      <c r="H75" s="123">
        <f>+'89'!H111</f>
        <v>675289.60396721575</v>
      </c>
      <c r="L75" s="109"/>
      <c r="M75" s="45"/>
      <c r="N75" s="88" t="s">
        <v>20</v>
      </c>
      <c r="O75" s="116" t="s">
        <v>6</v>
      </c>
      <c r="P75" s="122">
        <f>+E75*'71'!E$27</f>
        <v>564612.38507326157</v>
      </c>
      <c r="Q75" s="122">
        <f>+F75*'71'!F$27</f>
        <v>573436.40887668694</v>
      </c>
      <c r="R75" s="122">
        <f>+G75*'71'!G$27</f>
        <v>609769.64066564187</v>
      </c>
      <c r="S75" s="123">
        <f>+H75*'71'!H$27</f>
        <v>675289.60396721575</v>
      </c>
    </row>
    <row r="76" spans="1:19" x14ac:dyDescent="0.25">
      <c r="A76" s="109"/>
      <c r="B76" s="45"/>
      <c r="C76" s="88"/>
      <c r="D76" s="116" t="s">
        <v>24</v>
      </c>
      <c r="E76" s="122">
        <f>+'89'!E112</f>
        <v>7574.6073708996191</v>
      </c>
      <c r="F76" s="122">
        <f>+'89'!F112</f>
        <v>7024.7951945317554</v>
      </c>
      <c r="G76" s="122">
        <f>+'89'!G112</f>
        <v>8853.5640980939752</v>
      </c>
      <c r="H76" s="123">
        <f>+'89'!H112</f>
        <v>9305.9561481832352</v>
      </c>
      <c r="L76" s="109"/>
      <c r="M76" s="45"/>
      <c r="N76" s="88"/>
      <c r="O76" s="116" t="s">
        <v>24</v>
      </c>
      <c r="P76" s="122">
        <f>+E76*'71'!E$27</f>
        <v>9475.8338209954236</v>
      </c>
      <c r="Q76" s="122">
        <f>+F76*'71'!F$27</f>
        <v>8001.2417265716695</v>
      </c>
      <c r="R76" s="122">
        <f>+G76*'71'!G$27</f>
        <v>9614.9706105300575</v>
      </c>
      <c r="S76" s="123">
        <f>+H76*'71'!H$27</f>
        <v>9305.9561481832352</v>
      </c>
    </row>
    <row r="77" spans="1:19" x14ac:dyDescent="0.25">
      <c r="A77" s="118"/>
      <c r="B77" s="119"/>
      <c r="C77" s="119"/>
      <c r="D77" s="119"/>
      <c r="E77" s="120"/>
      <c r="F77" s="120"/>
      <c r="G77" s="120"/>
      <c r="H77" s="121"/>
      <c r="L77" s="118"/>
      <c r="M77" s="119"/>
      <c r="N77" s="119"/>
      <c r="O77" s="119"/>
      <c r="P77" s="120"/>
      <c r="Q77" s="120"/>
      <c r="R77" s="120"/>
      <c r="S77" s="121"/>
    </row>
    <row r="78" spans="1:19" x14ac:dyDescent="0.25">
      <c r="A78" s="6" t="s">
        <v>8</v>
      </c>
      <c r="B78" s="6"/>
      <c r="C78" s="6"/>
      <c r="D78" s="6"/>
      <c r="E78" s="6"/>
      <c r="F78" s="6"/>
      <c r="L78" s="6" t="s">
        <v>8</v>
      </c>
      <c r="M78" s="6"/>
      <c r="N78" s="6"/>
      <c r="O78" s="6"/>
      <c r="P78" s="6"/>
      <c r="Q78" s="6"/>
    </row>
    <row r="79" spans="1:19" ht="84.75" customHeight="1" x14ac:dyDescent="0.25">
      <c r="A79" s="172" t="s">
        <v>15</v>
      </c>
      <c r="B79" s="172"/>
      <c r="C79" s="172"/>
      <c r="D79" s="172"/>
      <c r="E79" s="172"/>
      <c r="F79" s="172"/>
      <c r="G79" s="172"/>
      <c r="H79" s="172"/>
      <c r="L79" s="172" t="s">
        <v>15</v>
      </c>
      <c r="M79" s="172"/>
      <c r="N79" s="172"/>
      <c r="O79" s="172"/>
      <c r="P79" s="172"/>
      <c r="Q79" s="172"/>
      <c r="R79" s="172"/>
      <c r="S79" s="172"/>
    </row>
    <row r="80" spans="1:19" ht="90.75" customHeight="1" x14ac:dyDescent="0.25">
      <c r="A80" s="172" t="s">
        <v>16</v>
      </c>
      <c r="B80" s="172"/>
      <c r="C80" s="172"/>
      <c r="D80" s="172"/>
      <c r="E80" s="172"/>
      <c r="F80" s="172"/>
      <c r="G80" s="172"/>
      <c r="H80" s="172"/>
      <c r="L80" s="172" t="s">
        <v>16</v>
      </c>
      <c r="M80" s="172"/>
      <c r="N80" s="172"/>
      <c r="O80" s="172"/>
      <c r="P80" s="172"/>
      <c r="Q80" s="172"/>
      <c r="R80" s="172"/>
      <c r="S80" s="172"/>
    </row>
    <row r="81" spans="1:19" ht="15" customHeight="1" x14ac:dyDescent="0.25">
      <c r="A81" s="172" t="s">
        <v>257</v>
      </c>
      <c r="B81" s="172"/>
      <c r="C81" s="172"/>
      <c r="D81" s="172"/>
      <c r="E81" s="172"/>
      <c r="F81" s="172"/>
      <c r="G81" s="172"/>
      <c r="H81" s="172"/>
      <c r="L81" s="172" t="s">
        <v>257</v>
      </c>
      <c r="M81" s="172"/>
      <c r="N81" s="172"/>
      <c r="O81" s="172"/>
      <c r="P81" s="172"/>
      <c r="Q81" s="172"/>
      <c r="R81" s="172"/>
      <c r="S81" s="172"/>
    </row>
    <row r="82" spans="1:19" ht="75.75" customHeight="1" x14ac:dyDescent="0.25">
      <c r="A82" s="172" t="s">
        <v>377</v>
      </c>
      <c r="B82" s="172"/>
      <c r="C82" s="172"/>
      <c r="D82" s="172"/>
      <c r="E82" s="172"/>
      <c r="F82" s="172"/>
      <c r="G82" s="172"/>
      <c r="H82" s="172"/>
      <c r="L82" s="172" t="s">
        <v>377</v>
      </c>
      <c r="M82" s="172"/>
      <c r="N82" s="172"/>
      <c r="O82" s="172"/>
      <c r="P82" s="172"/>
      <c r="Q82" s="172"/>
      <c r="R82" s="172"/>
      <c r="S82" s="172"/>
    </row>
    <row r="83" spans="1:19" ht="30.75" customHeight="1" x14ac:dyDescent="0.25">
      <c r="A83" s="172" t="s">
        <v>378</v>
      </c>
      <c r="B83" s="172"/>
      <c r="C83" s="172"/>
      <c r="D83" s="172"/>
      <c r="E83" s="172"/>
      <c r="F83" s="172"/>
      <c r="G83" s="172"/>
      <c r="H83" s="143"/>
      <c r="L83" s="172" t="s">
        <v>378</v>
      </c>
      <c r="M83" s="172"/>
      <c r="N83" s="172"/>
      <c r="O83" s="172"/>
      <c r="P83" s="172"/>
      <c r="Q83" s="172"/>
      <c r="R83" s="172"/>
      <c r="S83" s="143"/>
    </row>
    <row r="84" spans="1:19" ht="15" customHeight="1" x14ac:dyDescent="0.25">
      <c r="A84" s="172" t="s">
        <v>11</v>
      </c>
      <c r="B84" s="172"/>
      <c r="C84" s="172"/>
      <c r="D84" s="172"/>
      <c r="E84" s="172"/>
      <c r="F84" s="172"/>
      <c r="G84" s="172"/>
      <c r="H84" s="172"/>
      <c r="L84" s="172" t="s">
        <v>11</v>
      </c>
      <c r="M84" s="172"/>
      <c r="N84" s="172"/>
      <c r="O84" s="172"/>
      <c r="P84" s="172"/>
      <c r="Q84" s="172"/>
      <c r="R84" s="172"/>
      <c r="S84" s="172"/>
    </row>
  </sheetData>
  <mergeCells count="16">
    <mergeCell ref="L84:S84"/>
    <mergeCell ref="A3:H3"/>
    <mergeCell ref="A4:H4"/>
    <mergeCell ref="A79:H79"/>
    <mergeCell ref="A80:H80"/>
    <mergeCell ref="A81:H81"/>
    <mergeCell ref="A82:H82"/>
    <mergeCell ref="A84:H84"/>
    <mergeCell ref="A83:G83"/>
    <mergeCell ref="L3:S3"/>
    <mergeCell ref="L4:S4"/>
    <mergeCell ref="L79:S79"/>
    <mergeCell ref="L80:S80"/>
    <mergeCell ref="L81:S81"/>
    <mergeCell ref="L82:S82"/>
    <mergeCell ref="L83:R83"/>
  </mergeCells>
  <hyperlinks>
    <hyperlink ref="A1" location="Indice!A1" display="Indice" xr:uid="{12515A92-ECFF-423A-AA6E-521F737910A8}"/>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584A7-C113-43D9-B68A-A20D7610EE3F}">
  <dimension ref="A1:T84"/>
  <sheetViews>
    <sheetView workbookViewId="0"/>
  </sheetViews>
  <sheetFormatPr baseColWidth="10" defaultRowHeight="15" x14ac:dyDescent="0.25"/>
  <sheetData>
    <row r="1" spans="1:20" x14ac:dyDescent="0.25">
      <c r="A1" s="166" t="s">
        <v>278</v>
      </c>
    </row>
    <row r="3" spans="1:20" x14ac:dyDescent="0.25">
      <c r="A3" s="176" t="s">
        <v>388</v>
      </c>
      <c r="B3" s="176"/>
      <c r="C3" s="176"/>
      <c r="D3" s="176"/>
      <c r="E3" s="176"/>
      <c r="F3" s="176"/>
      <c r="G3" s="176"/>
      <c r="H3" s="176"/>
      <c r="M3" s="176" t="s">
        <v>388</v>
      </c>
      <c r="N3" s="176"/>
      <c r="O3" s="176"/>
      <c r="P3" s="176"/>
      <c r="Q3" s="176"/>
      <c r="R3" s="176"/>
      <c r="S3" s="176"/>
      <c r="T3" s="176"/>
    </row>
    <row r="4" spans="1:20" x14ac:dyDescent="0.25">
      <c r="A4" s="177" t="s">
        <v>256</v>
      </c>
      <c r="B4" s="177"/>
      <c r="C4" s="177"/>
      <c r="D4" s="177"/>
      <c r="E4" s="177"/>
      <c r="F4" s="177"/>
      <c r="G4" s="177"/>
      <c r="H4" s="177"/>
      <c r="M4" s="177" t="s">
        <v>271</v>
      </c>
      <c r="N4" s="177"/>
      <c r="O4" s="177"/>
      <c r="P4" s="177"/>
      <c r="Q4" s="177"/>
      <c r="R4" s="177"/>
      <c r="S4" s="177"/>
      <c r="T4" s="177"/>
    </row>
    <row r="6" spans="1:20" x14ac:dyDescent="0.25">
      <c r="A6" s="101"/>
      <c r="B6" s="102"/>
      <c r="C6" s="102"/>
      <c r="D6" s="102"/>
      <c r="E6" s="103"/>
      <c r="F6" s="103"/>
      <c r="G6" s="103"/>
      <c r="H6" s="103"/>
      <c r="M6" s="101"/>
      <c r="N6" s="102"/>
      <c r="O6" s="102"/>
      <c r="P6" s="102"/>
      <c r="Q6" s="103"/>
      <c r="R6" s="103"/>
      <c r="S6" s="103"/>
      <c r="T6" s="103"/>
    </row>
    <row r="7" spans="1:20" x14ac:dyDescent="0.25">
      <c r="A7" s="104"/>
      <c r="B7" s="105"/>
      <c r="C7" s="106"/>
      <c r="D7" s="106"/>
      <c r="E7" s="113">
        <v>2013</v>
      </c>
      <c r="F7" s="113">
        <v>2015</v>
      </c>
      <c r="G7" s="113">
        <v>2017</v>
      </c>
      <c r="H7" s="114">
        <v>2020</v>
      </c>
      <c r="M7" s="104"/>
      <c r="N7" s="105"/>
      <c r="O7" s="106"/>
      <c r="P7" s="106"/>
      <c r="Q7" s="113">
        <v>2013</v>
      </c>
      <c r="R7" s="113">
        <v>2015</v>
      </c>
      <c r="S7" s="113">
        <v>2017</v>
      </c>
      <c r="T7" s="114">
        <v>2020</v>
      </c>
    </row>
    <row r="8" spans="1:20" x14ac:dyDescent="0.25">
      <c r="A8" s="104"/>
      <c r="B8" s="105"/>
      <c r="C8" s="115"/>
      <c r="D8" s="115"/>
      <c r="E8" s="37"/>
      <c r="F8" s="37"/>
      <c r="G8" s="37"/>
      <c r="H8" s="107"/>
      <c r="M8" s="104"/>
      <c r="N8" s="105"/>
      <c r="O8" s="115"/>
      <c r="P8" s="115"/>
      <c r="Q8" s="37"/>
      <c r="R8" s="37"/>
      <c r="S8" s="37"/>
      <c r="T8" s="107"/>
    </row>
    <row r="9" spans="1:20" x14ac:dyDescent="0.25">
      <c r="A9" s="110"/>
      <c r="B9" s="45" t="s">
        <v>19</v>
      </c>
      <c r="C9" s="86" t="s">
        <v>59</v>
      </c>
      <c r="D9" s="116" t="s">
        <v>6</v>
      </c>
      <c r="E9" s="122">
        <v>120000</v>
      </c>
      <c r="F9" s="122">
        <v>150000</v>
      </c>
      <c r="G9" s="122">
        <v>150000</v>
      </c>
      <c r="H9" s="123">
        <v>50000</v>
      </c>
      <c r="M9" s="110"/>
      <c r="N9" s="45" t="s">
        <v>19</v>
      </c>
      <c r="O9" s="86" t="s">
        <v>59</v>
      </c>
      <c r="P9" s="116" t="s">
        <v>6</v>
      </c>
      <c r="Q9" s="162">
        <f>+E9*'71'!E$27</f>
        <v>150120</v>
      </c>
      <c r="R9" s="162">
        <f>+F9*'71'!F$27</f>
        <v>170850</v>
      </c>
      <c r="S9" s="162">
        <f>+G9*'71'!G$27</f>
        <v>162900</v>
      </c>
      <c r="T9" s="163">
        <f>+H9*'71'!H$27</f>
        <v>50000</v>
      </c>
    </row>
    <row r="10" spans="1:20" x14ac:dyDescent="0.25">
      <c r="A10" s="149"/>
      <c r="B10" s="115"/>
      <c r="C10" s="86"/>
      <c r="D10" s="116" t="s">
        <v>24</v>
      </c>
      <c r="E10" s="122">
        <v>4749.9999999999864</v>
      </c>
      <c r="F10" s="122">
        <v>2500.0000000000059</v>
      </c>
      <c r="G10" s="122">
        <v>2500.0000000000023</v>
      </c>
      <c r="H10" s="123">
        <v>3749.9999999999995</v>
      </c>
      <c r="M10" s="149"/>
      <c r="N10" s="115"/>
      <c r="O10" s="86"/>
      <c r="P10" s="116" t="s">
        <v>24</v>
      </c>
      <c r="Q10" s="162">
        <f>+E10*'71'!E$27</f>
        <v>5942.2499999999827</v>
      </c>
      <c r="R10" s="162">
        <f>+F10*'71'!F$27</f>
        <v>2847.5000000000068</v>
      </c>
      <c r="S10" s="162">
        <f>+G10*'71'!G$27</f>
        <v>2715.0000000000027</v>
      </c>
      <c r="T10" s="163">
        <f>+H10*'71'!H$27</f>
        <v>3749.9999999999995</v>
      </c>
    </row>
    <row r="11" spans="1:20" x14ac:dyDescent="0.25">
      <c r="A11" s="149"/>
      <c r="B11" s="115"/>
      <c r="C11" s="86" t="s">
        <v>60</v>
      </c>
      <c r="D11" s="116" t="s">
        <v>6</v>
      </c>
      <c r="E11" s="122">
        <v>210000</v>
      </c>
      <c r="F11" s="122">
        <v>250000</v>
      </c>
      <c r="G11" s="122">
        <v>272000</v>
      </c>
      <c r="H11" s="123">
        <v>200000</v>
      </c>
      <c r="M11" s="149"/>
      <c r="N11" s="115"/>
      <c r="O11" s="86" t="s">
        <v>60</v>
      </c>
      <c r="P11" s="116" t="s">
        <v>6</v>
      </c>
      <c r="Q11" s="162">
        <f>+E11*'71'!E$27</f>
        <v>262710</v>
      </c>
      <c r="R11" s="162">
        <f>+F11*'71'!F$27</f>
        <v>284750</v>
      </c>
      <c r="S11" s="162">
        <f>+G11*'71'!G$27</f>
        <v>295392</v>
      </c>
      <c r="T11" s="163">
        <f>+H11*'71'!H$27</f>
        <v>200000</v>
      </c>
    </row>
    <row r="12" spans="1:20" x14ac:dyDescent="0.25">
      <c r="A12" s="149"/>
      <c r="B12" s="115"/>
      <c r="C12" s="86"/>
      <c r="D12" s="116" t="s">
        <v>24</v>
      </c>
      <c r="E12" s="122"/>
      <c r="F12" s="122">
        <v>999.99999999999932</v>
      </c>
      <c r="G12" s="122">
        <v>1250.000000000002</v>
      </c>
      <c r="H12" s="123"/>
      <c r="M12" s="149"/>
      <c r="N12" s="115"/>
      <c r="O12" s="86"/>
      <c r="P12" s="116" t="s">
        <v>24</v>
      </c>
      <c r="Q12" s="162">
        <f>+E12*'71'!E$27</f>
        <v>0</v>
      </c>
      <c r="R12" s="162">
        <f>+F12*'71'!F$27</f>
        <v>1138.9999999999993</v>
      </c>
      <c r="S12" s="162">
        <f>+G12*'71'!G$27</f>
        <v>1357.5000000000023</v>
      </c>
      <c r="T12" s="163">
        <f>+H12*'71'!H$27</f>
        <v>0</v>
      </c>
    </row>
    <row r="13" spans="1:20" x14ac:dyDescent="0.25">
      <c r="A13" s="149"/>
      <c r="B13" s="115"/>
      <c r="C13" s="86" t="s">
        <v>61</v>
      </c>
      <c r="D13" s="116" t="s">
        <v>6</v>
      </c>
      <c r="E13" s="122">
        <v>244400</v>
      </c>
      <c r="F13" s="122">
        <v>281167</v>
      </c>
      <c r="G13" s="122">
        <v>300000</v>
      </c>
      <c r="H13" s="123">
        <v>320000</v>
      </c>
      <c r="M13" s="149"/>
      <c r="N13" s="115"/>
      <c r="O13" s="86" t="s">
        <v>61</v>
      </c>
      <c r="P13" s="116" t="s">
        <v>6</v>
      </c>
      <c r="Q13" s="162">
        <f>+E13*'71'!E$27</f>
        <v>305744.39999999997</v>
      </c>
      <c r="R13" s="162">
        <f>+F13*'71'!F$27</f>
        <v>320249.21299999999</v>
      </c>
      <c r="S13" s="162">
        <f>+G13*'71'!G$27</f>
        <v>325800</v>
      </c>
      <c r="T13" s="163">
        <f>+H13*'71'!H$27</f>
        <v>320000</v>
      </c>
    </row>
    <row r="14" spans="1:20" x14ac:dyDescent="0.25">
      <c r="A14" s="149"/>
      <c r="B14" s="115"/>
      <c r="C14" s="86"/>
      <c r="D14" s="116" t="s">
        <v>24</v>
      </c>
      <c r="E14" s="122">
        <v>3083.2500000000041</v>
      </c>
      <c r="F14" s="122">
        <v>2499.9999999999964</v>
      </c>
      <c r="G14" s="122"/>
      <c r="H14" s="123">
        <v>104.25000000000009</v>
      </c>
      <c r="M14" s="149"/>
      <c r="N14" s="115"/>
      <c r="O14" s="86"/>
      <c r="P14" s="116" t="s">
        <v>24</v>
      </c>
      <c r="Q14" s="162">
        <f>+E14*'71'!E$27</f>
        <v>3857.1457500000047</v>
      </c>
      <c r="R14" s="162">
        <f>+F14*'71'!F$27</f>
        <v>2847.4999999999959</v>
      </c>
      <c r="S14" s="162">
        <f>+G14*'71'!G$27</f>
        <v>0</v>
      </c>
      <c r="T14" s="163">
        <f>+H14*'71'!H$27</f>
        <v>104.25000000000009</v>
      </c>
    </row>
    <row r="15" spans="1:20" x14ac:dyDescent="0.25">
      <c r="A15" s="149"/>
      <c r="B15" s="115"/>
      <c r="C15" s="86" t="s">
        <v>62</v>
      </c>
      <c r="D15" s="116" t="s">
        <v>6</v>
      </c>
      <c r="E15" s="122">
        <v>235333</v>
      </c>
      <c r="F15" s="122">
        <v>280000</v>
      </c>
      <c r="G15" s="122">
        <v>300000</v>
      </c>
      <c r="H15" s="123">
        <v>350000</v>
      </c>
      <c r="M15" s="149"/>
      <c r="N15" s="115"/>
      <c r="O15" s="86" t="s">
        <v>62</v>
      </c>
      <c r="P15" s="116" t="s">
        <v>6</v>
      </c>
      <c r="Q15" s="162">
        <f>+E15*'71'!E$27</f>
        <v>294401.58299999998</v>
      </c>
      <c r="R15" s="162">
        <f>+F15*'71'!F$27</f>
        <v>318920</v>
      </c>
      <c r="S15" s="162">
        <f>+G15*'71'!G$27</f>
        <v>325800</v>
      </c>
      <c r="T15" s="163">
        <f>+H15*'71'!H$27</f>
        <v>350000</v>
      </c>
    </row>
    <row r="16" spans="1:20" x14ac:dyDescent="0.25">
      <c r="A16" s="149"/>
      <c r="B16" s="115"/>
      <c r="C16" s="86"/>
      <c r="D16" s="116" t="s">
        <v>24</v>
      </c>
      <c r="E16" s="122">
        <v>5879.7499999999964</v>
      </c>
      <c r="F16" s="122">
        <v>2280.7499999999968</v>
      </c>
      <c r="G16" s="122"/>
      <c r="H16" s="123">
        <v>1874.999999999995</v>
      </c>
      <c r="M16" s="149"/>
      <c r="N16" s="115"/>
      <c r="O16" s="86"/>
      <c r="P16" s="116" t="s">
        <v>24</v>
      </c>
      <c r="Q16" s="162">
        <f>+E16*'71'!E$27</f>
        <v>7355.5672499999946</v>
      </c>
      <c r="R16" s="162">
        <f>+F16*'71'!F$27</f>
        <v>2597.7742499999963</v>
      </c>
      <c r="S16" s="162">
        <f>+G16*'71'!G$27</f>
        <v>0</v>
      </c>
      <c r="T16" s="163">
        <f>+H16*'71'!H$27</f>
        <v>1874.999999999995</v>
      </c>
    </row>
    <row r="17" spans="1:20" x14ac:dyDescent="0.25">
      <c r="A17" s="149"/>
      <c r="B17" s="115"/>
      <c r="C17" s="86" t="s">
        <v>63</v>
      </c>
      <c r="D17" s="116" t="s">
        <v>6</v>
      </c>
      <c r="E17" s="122">
        <v>269667</v>
      </c>
      <c r="F17" s="122">
        <v>305000</v>
      </c>
      <c r="G17" s="122">
        <v>350000</v>
      </c>
      <c r="H17" s="123">
        <v>356282</v>
      </c>
      <c r="M17" s="149"/>
      <c r="N17" s="115"/>
      <c r="O17" s="86" t="s">
        <v>63</v>
      </c>
      <c r="P17" s="116" t="s">
        <v>6</v>
      </c>
      <c r="Q17" s="162">
        <f>+E17*'71'!E$27</f>
        <v>337353.41699999996</v>
      </c>
      <c r="R17" s="162">
        <f>+F17*'71'!F$27</f>
        <v>347395</v>
      </c>
      <c r="S17" s="162">
        <f>+G17*'71'!G$27</f>
        <v>380100</v>
      </c>
      <c r="T17" s="163">
        <f>+H17*'71'!H$27</f>
        <v>356282</v>
      </c>
    </row>
    <row r="18" spans="1:20" x14ac:dyDescent="0.25">
      <c r="A18" s="149"/>
      <c r="B18" s="115"/>
      <c r="C18" s="86"/>
      <c r="D18" s="116" t="s">
        <v>24</v>
      </c>
      <c r="E18" s="122">
        <v>6249.9999999999936</v>
      </c>
      <c r="F18" s="122">
        <v>3233.0000000000005</v>
      </c>
      <c r="G18" s="122">
        <v>4166.7500000000055</v>
      </c>
      <c r="H18" s="123">
        <v>4374.99999999998</v>
      </c>
      <c r="M18" s="149"/>
      <c r="N18" s="115"/>
      <c r="O18" s="86"/>
      <c r="P18" s="116" t="s">
        <v>24</v>
      </c>
      <c r="Q18" s="162">
        <f>+E18*'71'!E$27</f>
        <v>7818.7499999999909</v>
      </c>
      <c r="R18" s="162">
        <f>+F18*'71'!F$27</f>
        <v>3682.3870000000006</v>
      </c>
      <c r="S18" s="162">
        <f>+G18*'71'!G$27</f>
        <v>4525.0905000000066</v>
      </c>
      <c r="T18" s="163">
        <f>+H18*'71'!H$27</f>
        <v>4374.99999999998</v>
      </c>
    </row>
    <row r="19" spans="1:20" x14ac:dyDescent="0.25">
      <c r="A19" s="149"/>
      <c r="B19" s="115"/>
      <c r="C19" s="86" t="s">
        <v>64</v>
      </c>
      <c r="D19" s="116" t="s">
        <v>6</v>
      </c>
      <c r="E19" s="122">
        <v>300000</v>
      </c>
      <c r="F19" s="122">
        <v>345833</v>
      </c>
      <c r="G19" s="122">
        <v>376800</v>
      </c>
      <c r="H19" s="123">
        <v>400000</v>
      </c>
      <c r="M19" s="149"/>
      <c r="N19" s="115"/>
      <c r="O19" s="86" t="s">
        <v>64</v>
      </c>
      <c r="P19" s="116" t="s">
        <v>6</v>
      </c>
      <c r="Q19" s="162">
        <f>+E19*'71'!E$27</f>
        <v>375299.99999999994</v>
      </c>
      <c r="R19" s="162">
        <f>+F19*'71'!F$27</f>
        <v>393903.78700000001</v>
      </c>
      <c r="S19" s="162">
        <f>+G19*'71'!G$27</f>
        <v>409204.80000000005</v>
      </c>
      <c r="T19" s="163">
        <f>+H19*'71'!H$27</f>
        <v>400000</v>
      </c>
    </row>
    <row r="20" spans="1:20" x14ac:dyDescent="0.25">
      <c r="A20" s="149"/>
      <c r="B20" s="115"/>
      <c r="C20" s="86"/>
      <c r="D20" s="116" t="s">
        <v>24</v>
      </c>
      <c r="E20" s="122">
        <v>1250.0000000000002</v>
      </c>
      <c r="F20" s="122">
        <v>5416.7500000000073</v>
      </c>
      <c r="G20" s="122">
        <v>7499.9999999999982</v>
      </c>
      <c r="H20" s="123">
        <v>1041.7500000000007</v>
      </c>
      <c r="M20" s="149"/>
      <c r="N20" s="115"/>
      <c r="O20" s="86"/>
      <c r="P20" s="116" t="s">
        <v>24</v>
      </c>
      <c r="Q20" s="162">
        <f>+E20*'71'!E$27</f>
        <v>1563.7500000000002</v>
      </c>
      <c r="R20" s="162">
        <f>+F20*'71'!F$27</f>
        <v>6169.6782500000081</v>
      </c>
      <c r="S20" s="162">
        <f>+G20*'71'!G$27</f>
        <v>8144.9999999999982</v>
      </c>
      <c r="T20" s="163">
        <f>+H20*'71'!H$27</f>
        <v>1041.7500000000007</v>
      </c>
    </row>
    <row r="21" spans="1:20" x14ac:dyDescent="0.25">
      <c r="C21" s="86" t="s">
        <v>65</v>
      </c>
      <c r="D21" s="116" t="s">
        <v>6</v>
      </c>
      <c r="E21" s="122">
        <v>314000</v>
      </c>
      <c r="F21" s="122">
        <v>377614</v>
      </c>
      <c r="G21" s="122">
        <v>400000</v>
      </c>
      <c r="H21" s="123">
        <v>437973</v>
      </c>
      <c r="M21" s="30"/>
      <c r="O21" s="86" t="s">
        <v>65</v>
      </c>
      <c r="P21" s="116" t="s">
        <v>6</v>
      </c>
      <c r="Q21" s="162">
        <f>+E21*'71'!E$27</f>
        <v>392813.99999999994</v>
      </c>
      <c r="R21" s="162">
        <f>+F21*'71'!F$27</f>
        <v>430102.34600000002</v>
      </c>
      <c r="S21" s="162">
        <f>+G21*'71'!G$27</f>
        <v>434400.00000000006</v>
      </c>
      <c r="T21" s="163">
        <f>+H21*'71'!H$27</f>
        <v>437973</v>
      </c>
    </row>
    <row r="22" spans="1:20" x14ac:dyDescent="0.25">
      <c r="A22" s="149"/>
      <c r="B22" s="115"/>
      <c r="C22" s="86"/>
      <c r="D22" s="116" t="s">
        <v>24</v>
      </c>
      <c r="E22" s="122">
        <v>11833.249999999995</v>
      </c>
      <c r="F22" s="122">
        <v>6159.4999999999991</v>
      </c>
      <c r="G22" s="122"/>
      <c r="H22" s="123">
        <v>7499.9999999999864</v>
      </c>
      <c r="M22" s="149"/>
      <c r="N22" s="115"/>
      <c r="O22" s="86"/>
      <c r="P22" s="116" t="s">
        <v>24</v>
      </c>
      <c r="Q22" s="162">
        <f>+E22*'71'!E$27</f>
        <v>14803.395749999992</v>
      </c>
      <c r="R22" s="162">
        <f>+F22*'71'!F$27</f>
        <v>7015.6704999999993</v>
      </c>
      <c r="S22" s="162">
        <f>+G22*'71'!G$27</f>
        <v>0</v>
      </c>
      <c r="T22" s="163">
        <f>+H22*'71'!H$27</f>
        <v>7499.9999999999864</v>
      </c>
    </row>
    <row r="23" spans="1:20" x14ac:dyDescent="0.25">
      <c r="A23" s="149"/>
      <c r="B23" s="115"/>
      <c r="C23" s="88" t="s">
        <v>66</v>
      </c>
      <c r="D23" s="116" t="s">
        <v>6</v>
      </c>
      <c r="E23" s="122">
        <v>400000</v>
      </c>
      <c r="F23" s="122">
        <v>468333</v>
      </c>
      <c r="G23" s="122">
        <v>500000</v>
      </c>
      <c r="H23" s="123">
        <v>500000</v>
      </c>
      <c r="M23" s="149"/>
      <c r="N23" s="115"/>
      <c r="O23" s="88" t="s">
        <v>66</v>
      </c>
      <c r="P23" s="116" t="s">
        <v>6</v>
      </c>
      <c r="Q23" s="162">
        <f>+E23*'71'!E$27</f>
        <v>500399.99999999994</v>
      </c>
      <c r="R23" s="162">
        <f>+F23*'71'!F$27</f>
        <v>533431.28700000001</v>
      </c>
      <c r="S23" s="162">
        <f>+G23*'71'!G$27</f>
        <v>543000</v>
      </c>
      <c r="T23" s="163">
        <f>+H23*'71'!H$27</f>
        <v>500000</v>
      </c>
    </row>
    <row r="24" spans="1:20" x14ac:dyDescent="0.25">
      <c r="A24" s="149"/>
      <c r="B24" s="115"/>
      <c r="C24" s="88"/>
      <c r="D24" s="116" t="s">
        <v>24</v>
      </c>
      <c r="E24" s="122">
        <v>4166.7499999999982</v>
      </c>
      <c r="F24" s="122">
        <v>7500</v>
      </c>
      <c r="G24" s="122">
        <v>5811.9999999999918</v>
      </c>
      <c r="H24" s="123">
        <v>5416.7500000000073</v>
      </c>
      <c r="M24" s="149"/>
      <c r="N24" s="115"/>
      <c r="O24" s="88"/>
      <c r="P24" s="116" t="s">
        <v>24</v>
      </c>
      <c r="Q24" s="162">
        <f>+E24*'71'!E$27</f>
        <v>5212.6042499999976</v>
      </c>
      <c r="R24" s="162">
        <f>+F24*'71'!F$27</f>
        <v>8542.5</v>
      </c>
      <c r="S24" s="162">
        <f>+G24*'71'!G$27</f>
        <v>6311.8319999999912</v>
      </c>
      <c r="T24" s="163">
        <f>+H24*'71'!H$27</f>
        <v>5416.7500000000073</v>
      </c>
    </row>
    <row r="25" spans="1:20" x14ac:dyDescent="0.25">
      <c r="C25" s="88" t="s">
        <v>67</v>
      </c>
      <c r="D25" s="116" t="s">
        <v>6</v>
      </c>
      <c r="E25" s="122">
        <v>533333</v>
      </c>
      <c r="F25" s="122">
        <v>600000</v>
      </c>
      <c r="G25" s="122">
        <v>650000</v>
      </c>
      <c r="H25" s="123">
        <v>800000</v>
      </c>
      <c r="M25" s="30"/>
      <c r="O25" s="88" t="s">
        <v>67</v>
      </c>
      <c r="P25" s="116" t="s">
        <v>6</v>
      </c>
      <c r="Q25" s="162">
        <f>+E25*'71'!E$27</f>
        <v>667199.58299999998</v>
      </c>
      <c r="R25" s="162">
        <f>+F25*'71'!F$27</f>
        <v>683400</v>
      </c>
      <c r="S25" s="162">
        <f>+G25*'71'!G$27</f>
        <v>705900</v>
      </c>
      <c r="T25" s="163">
        <f>+H25*'71'!H$27</f>
        <v>800000</v>
      </c>
    </row>
    <row r="26" spans="1:20" x14ac:dyDescent="0.25">
      <c r="A26" s="108"/>
      <c r="B26" s="45"/>
      <c r="C26" s="88"/>
      <c r="D26" s="116" t="s">
        <v>24</v>
      </c>
      <c r="E26" s="122">
        <v>24166.749999999996</v>
      </c>
      <c r="F26" s="122">
        <v>2500.0000000000018</v>
      </c>
      <c r="G26" s="122">
        <v>21641.750000000007</v>
      </c>
      <c r="H26" s="123">
        <v>3541.7499999999959</v>
      </c>
      <c r="M26" s="108"/>
      <c r="N26" s="45"/>
      <c r="O26" s="88"/>
      <c r="P26" s="116" t="s">
        <v>24</v>
      </c>
      <c r="Q26" s="162">
        <f>+E26*'71'!E$27</f>
        <v>30232.604249999993</v>
      </c>
      <c r="R26" s="162">
        <f>+F26*'71'!F$27</f>
        <v>2847.5000000000023</v>
      </c>
      <c r="S26" s="162">
        <f>+G26*'71'!G$27</f>
        <v>23502.940500000008</v>
      </c>
      <c r="T26" s="163">
        <f>+H26*'71'!H$27</f>
        <v>3541.7499999999959</v>
      </c>
    </row>
    <row r="27" spans="1:20" x14ac:dyDescent="0.25">
      <c r="A27" s="109"/>
      <c r="C27" s="88" t="s">
        <v>68</v>
      </c>
      <c r="D27" s="116" t="s">
        <v>6</v>
      </c>
      <c r="E27" s="122">
        <v>1200000</v>
      </c>
      <c r="F27" s="122">
        <v>1260000</v>
      </c>
      <c r="G27" s="122">
        <v>1500000</v>
      </c>
      <c r="H27" s="123">
        <v>1600000</v>
      </c>
      <c r="M27" s="109"/>
      <c r="O27" s="88" t="s">
        <v>68</v>
      </c>
      <c r="P27" s="116" t="s">
        <v>6</v>
      </c>
      <c r="Q27" s="162">
        <f>+E27*'71'!E$27</f>
        <v>1501199.9999999998</v>
      </c>
      <c r="R27" s="162">
        <f>+F27*'71'!F$27</f>
        <v>1435140</v>
      </c>
      <c r="S27" s="162">
        <f>+G27*'71'!G$27</f>
        <v>1629000</v>
      </c>
      <c r="T27" s="163">
        <f>+H27*'71'!H$27</f>
        <v>1600000</v>
      </c>
    </row>
    <row r="28" spans="1:20" x14ac:dyDescent="0.25">
      <c r="A28" s="109"/>
      <c r="C28" s="45"/>
      <c r="D28" s="116" t="s">
        <v>24</v>
      </c>
      <c r="E28" s="122">
        <v>48125.249999999985</v>
      </c>
      <c r="F28" s="122">
        <v>30000.000000000036</v>
      </c>
      <c r="G28" s="122">
        <v>22916.750000000018</v>
      </c>
      <c r="H28" s="123">
        <v>39950</v>
      </c>
      <c r="M28" s="109"/>
      <c r="O28" s="45"/>
      <c r="P28" s="116" t="s">
        <v>24</v>
      </c>
      <c r="Q28" s="162">
        <f>+E28*'71'!E$27</f>
        <v>60204.687749999975</v>
      </c>
      <c r="R28" s="162">
        <f>+F28*'71'!F$27</f>
        <v>34170.000000000044</v>
      </c>
      <c r="S28" s="162">
        <f>+G28*'71'!G$27</f>
        <v>24887.59050000002</v>
      </c>
      <c r="T28" s="163">
        <f>+H28*'71'!H$27</f>
        <v>39950</v>
      </c>
    </row>
    <row r="29" spans="1:20" x14ac:dyDescent="0.25">
      <c r="A29" s="109"/>
      <c r="C29" s="45" t="s">
        <v>20</v>
      </c>
      <c r="D29" s="116" t="s">
        <v>6</v>
      </c>
      <c r="E29" s="122">
        <f>+'90'!E41</f>
        <v>302500</v>
      </c>
      <c r="F29" s="122">
        <f>+'90'!F41</f>
        <v>360834</v>
      </c>
      <c r="G29" s="122">
        <f>+'90'!G41</f>
        <v>400000</v>
      </c>
      <c r="H29" s="123">
        <f>+'90'!H41</f>
        <v>450000</v>
      </c>
      <c r="M29" s="109"/>
      <c r="O29" s="45" t="s">
        <v>20</v>
      </c>
      <c r="P29" s="116" t="s">
        <v>6</v>
      </c>
      <c r="Q29" s="162">
        <f>+E29*'71'!E$27</f>
        <v>378427.49999999994</v>
      </c>
      <c r="R29" s="162">
        <f>+F29*'71'!F$27</f>
        <v>410989.92599999998</v>
      </c>
      <c r="S29" s="162">
        <f>+G29*'71'!G$27</f>
        <v>434400.00000000006</v>
      </c>
      <c r="T29" s="163">
        <f>+H29*'71'!H$27</f>
        <v>450000</v>
      </c>
    </row>
    <row r="30" spans="1:20" x14ac:dyDescent="0.25">
      <c r="A30" s="109"/>
      <c r="C30" s="45"/>
      <c r="D30" s="116" t="s">
        <v>24</v>
      </c>
      <c r="E30" s="122">
        <f>+'90'!E42</f>
        <v>2499.9999999999991</v>
      </c>
      <c r="F30" s="122">
        <f>+'90'!F42</f>
        <v>4583.2499999999909</v>
      </c>
      <c r="G30" s="122">
        <f>+'90'!G42</f>
        <v>0</v>
      </c>
      <c r="H30" s="123">
        <f>+'90'!H42</f>
        <v>624.99999999999852</v>
      </c>
      <c r="M30" s="109"/>
      <c r="O30" s="45"/>
      <c r="P30" s="116" t="s">
        <v>24</v>
      </c>
      <c r="Q30" s="162">
        <f>+E30*'71'!E$27</f>
        <v>3127.4999999999986</v>
      </c>
      <c r="R30" s="162">
        <f>+F30*'71'!F$27</f>
        <v>5220.3217499999901</v>
      </c>
      <c r="S30" s="162">
        <f>+G30*'71'!G$27</f>
        <v>0</v>
      </c>
      <c r="T30" s="163">
        <f>+H30*'71'!H$27</f>
        <v>624.99999999999852</v>
      </c>
    </row>
    <row r="31" spans="1:20" x14ac:dyDescent="0.25">
      <c r="A31" s="109"/>
      <c r="C31" s="45"/>
      <c r="D31" s="116"/>
      <c r="E31" s="122"/>
      <c r="F31" s="122"/>
      <c r="G31" s="122"/>
      <c r="H31" s="123"/>
      <c r="M31" s="109"/>
      <c r="O31" s="45"/>
      <c r="P31" s="116"/>
      <c r="Q31" s="162"/>
      <c r="R31" s="162"/>
      <c r="S31" s="162"/>
      <c r="T31" s="163"/>
    </row>
    <row r="32" spans="1:20" x14ac:dyDescent="0.25">
      <c r="A32" s="109"/>
      <c r="B32" s="45" t="s">
        <v>21</v>
      </c>
      <c r="C32" s="86" t="s">
        <v>59</v>
      </c>
      <c r="D32" s="116" t="s">
        <v>6</v>
      </c>
      <c r="E32" s="122">
        <v>71250</v>
      </c>
      <c r="F32" s="122">
        <v>86000</v>
      </c>
      <c r="G32" s="122">
        <v>100000</v>
      </c>
      <c r="H32" s="123">
        <v>40000</v>
      </c>
      <c r="M32" s="109"/>
      <c r="N32" s="45" t="s">
        <v>21</v>
      </c>
      <c r="O32" s="86" t="s">
        <v>59</v>
      </c>
      <c r="P32" s="116" t="s">
        <v>6</v>
      </c>
      <c r="Q32" s="162">
        <f>+E32*'71'!E$27</f>
        <v>89133.749999999985</v>
      </c>
      <c r="R32" s="162">
        <f>+F32*'71'!F$27</f>
        <v>97954</v>
      </c>
      <c r="S32" s="162">
        <f>+G32*'71'!G$27</f>
        <v>108600.00000000001</v>
      </c>
      <c r="T32" s="163">
        <f>+H32*'71'!H$27</f>
        <v>40000</v>
      </c>
    </row>
    <row r="33" spans="1:20" x14ac:dyDescent="0.25">
      <c r="A33" s="109"/>
      <c r="B33" s="45"/>
      <c r="C33" s="86"/>
      <c r="D33" s="116" t="s">
        <v>24</v>
      </c>
      <c r="E33" s="122">
        <v>5000.0000000000027</v>
      </c>
      <c r="F33" s="122">
        <v>4249.9999999999909</v>
      </c>
      <c r="G33" s="122">
        <v>2500.0000000000023</v>
      </c>
      <c r="H33" s="123">
        <v>6174.9999999999982</v>
      </c>
      <c r="M33" s="109"/>
      <c r="N33" s="45"/>
      <c r="O33" s="86"/>
      <c r="P33" s="116" t="s">
        <v>24</v>
      </c>
      <c r="Q33" s="162">
        <f>+E33*'71'!E$27</f>
        <v>6255.0000000000027</v>
      </c>
      <c r="R33" s="162">
        <f>+F33*'71'!F$27</f>
        <v>4840.74999999999</v>
      </c>
      <c r="S33" s="162">
        <f>+G33*'71'!G$27</f>
        <v>2715.0000000000027</v>
      </c>
      <c r="T33" s="163">
        <f>+H33*'71'!H$27</f>
        <v>6174.9999999999982</v>
      </c>
    </row>
    <row r="34" spans="1:20" x14ac:dyDescent="0.25">
      <c r="A34" s="109"/>
      <c r="B34" s="45"/>
      <c r="C34" s="86" t="s">
        <v>60</v>
      </c>
      <c r="D34" s="116" t="s">
        <v>6</v>
      </c>
      <c r="E34" s="122">
        <v>150000</v>
      </c>
      <c r="F34" s="122">
        <v>190000</v>
      </c>
      <c r="G34" s="122">
        <v>200000</v>
      </c>
      <c r="H34" s="123">
        <v>125000</v>
      </c>
      <c r="M34" s="109"/>
      <c r="N34" s="45"/>
      <c r="O34" s="86" t="s">
        <v>60</v>
      </c>
      <c r="P34" s="116" t="s">
        <v>6</v>
      </c>
      <c r="Q34" s="162">
        <f>+E34*'71'!E$27</f>
        <v>187649.99999999997</v>
      </c>
      <c r="R34" s="162">
        <f>+F34*'71'!F$27</f>
        <v>216410</v>
      </c>
      <c r="S34" s="162">
        <f>+G34*'71'!G$27</f>
        <v>217200.00000000003</v>
      </c>
      <c r="T34" s="163">
        <f>+H34*'71'!H$27</f>
        <v>125000</v>
      </c>
    </row>
    <row r="35" spans="1:20" x14ac:dyDescent="0.25">
      <c r="A35" s="109"/>
      <c r="B35" s="45"/>
      <c r="C35" s="86"/>
      <c r="D35" s="116" t="s">
        <v>24</v>
      </c>
      <c r="E35" s="122">
        <v>4250.0000000000045</v>
      </c>
      <c r="F35" s="122">
        <v>5000.0000000000064</v>
      </c>
      <c r="G35" s="122">
        <v>4583.2500000000136</v>
      </c>
      <c r="H35" s="123">
        <v>3333.2499999999991</v>
      </c>
      <c r="M35" s="109"/>
      <c r="N35" s="45"/>
      <c r="O35" s="86"/>
      <c r="P35" s="116" t="s">
        <v>24</v>
      </c>
      <c r="Q35" s="162">
        <f>+E35*'71'!E$27</f>
        <v>5316.7500000000055</v>
      </c>
      <c r="R35" s="162">
        <f>+F35*'71'!F$27</f>
        <v>5695.0000000000073</v>
      </c>
      <c r="S35" s="162">
        <f>+G35*'71'!G$27</f>
        <v>4977.4095000000152</v>
      </c>
      <c r="T35" s="163">
        <f>+H35*'71'!H$27</f>
        <v>3333.2499999999991</v>
      </c>
    </row>
    <row r="36" spans="1:20" x14ac:dyDescent="0.25">
      <c r="A36" s="109"/>
      <c r="B36" s="45"/>
      <c r="C36" s="86" t="s">
        <v>61</v>
      </c>
      <c r="D36" s="116" t="s">
        <v>6</v>
      </c>
      <c r="E36" s="122">
        <v>180000</v>
      </c>
      <c r="F36" s="122">
        <v>220000</v>
      </c>
      <c r="G36" s="122">
        <v>246667</v>
      </c>
      <c r="H36" s="123">
        <v>220000</v>
      </c>
      <c r="M36" s="109"/>
      <c r="N36" s="45"/>
      <c r="O36" s="86" t="s">
        <v>61</v>
      </c>
      <c r="P36" s="116" t="s">
        <v>6</v>
      </c>
      <c r="Q36" s="162">
        <f>+E36*'71'!E$27</f>
        <v>225179.99999999997</v>
      </c>
      <c r="R36" s="162">
        <f>+F36*'71'!F$27</f>
        <v>250580</v>
      </c>
      <c r="S36" s="162">
        <f>+G36*'71'!G$27</f>
        <v>267880.36200000002</v>
      </c>
      <c r="T36" s="163">
        <f>+H36*'71'!H$27</f>
        <v>220000</v>
      </c>
    </row>
    <row r="37" spans="1:20" x14ac:dyDescent="0.25">
      <c r="A37" s="109"/>
      <c r="B37" s="45"/>
      <c r="C37" s="86"/>
      <c r="D37" s="116" t="s">
        <v>24</v>
      </c>
      <c r="E37" s="122">
        <v>3378.9999999999905</v>
      </c>
      <c r="F37" s="122">
        <v>2684.7499999999941</v>
      </c>
      <c r="G37" s="122">
        <v>2872.9999999999968</v>
      </c>
      <c r="H37" s="123">
        <v>9833.25</v>
      </c>
      <c r="M37" s="109"/>
      <c r="N37" s="45"/>
      <c r="O37" s="86"/>
      <c r="P37" s="116" t="s">
        <v>24</v>
      </c>
      <c r="Q37" s="162">
        <f>+E37*'71'!E$27</f>
        <v>4227.1289999999881</v>
      </c>
      <c r="R37" s="162">
        <f>+F37*'71'!F$27</f>
        <v>3057.9302499999935</v>
      </c>
      <c r="S37" s="162">
        <f>+G37*'71'!G$27</f>
        <v>3120.0779999999968</v>
      </c>
      <c r="T37" s="163">
        <f>+H37*'71'!H$27</f>
        <v>9833.25</v>
      </c>
    </row>
    <row r="38" spans="1:20" x14ac:dyDescent="0.25">
      <c r="A38" s="109"/>
      <c r="B38" s="45"/>
      <c r="C38" s="86" t="s">
        <v>62</v>
      </c>
      <c r="D38" s="116" t="s">
        <v>6</v>
      </c>
      <c r="E38" s="122">
        <v>210000</v>
      </c>
      <c r="F38" s="122">
        <v>241000</v>
      </c>
      <c r="G38" s="122">
        <v>270000</v>
      </c>
      <c r="H38" s="123">
        <v>300000</v>
      </c>
      <c r="M38" s="109"/>
      <c r="N38" s="45"/>
      <c r="O38" s="86" t="s">
        <v>62</v>
      </c>
      <c r="P38" s="116" t="s">
        <v>6</v>
      </c>
      <c r="Q38" s="162">
        <f>+E38*'71'!E$27</f>
        <v>262710</v>
      </c>
      <c r="R38" s="162">
        <f>+F38*'71'!F$27</f>
        <v>274499</v>
      </c>
      <c r="S38" s="162">
        <f>+G38*'71'!G$27</f>
        <v>293220</v>
      </c>
      <c r="T38" s="163">
        <f>+H38*'71'!H$27</f>
        <v>300000</v>
      </c>
    </row>
    <row r="39" spans="1:20" x14ac:dyDescent="0.25">
      <c r="A39" s="109"/>
      <c r="B39" s="45"/>
      <c r="C39" s="86"/>
      <c r="D39" s="116" t="s">
        <v>24</v>
      </c>
      <c r="E39" s="122">
        <v>1916.7500000000002</v>
      </c>
      <c r="F39" s="122">
        <v>416.75000000000188</v>
      </c>
      <c r="G39" s="122"/>
      <c r="H39" s="123">
        <v>4999.9999999999964</v>
      </c>
      <c r="M39" s="109"/>
      <c r="N39" s="45"/>
      <c r="O39" s="86"/>
      <c r="P39" s="116" t="s">
        <v>24</v>
      </c>
      <c r="Q39" s="162">
        <f>+E39*'71'!E$27</f>
        <v>2397.8542499999999</v>
      </c>
      <c r="R39" s="162">
        <f>+F39*'71'!F$27</f>
        <v>474.67825000000215</v>
      </c>
      <c r="S39" s="162">
        <f>+G39*'71'!G$27</f>
        <v>0</v>
      </c>
      <c r="T39" s="163">
        <f>+H39*'71'!H$27</f>
        <v>4999.9999999999964</v>
      </c>
    </row>
    <row r="40" spans="1:20" x14ac:dyDescent="0.25">
      <c r="A40" s="109"/>
      <c r="C40" s="86" t="s">
        <v>63</v>
      </c>
      <c r="D40" s="116" t="s">
        <v>6</v>
      </c>
      <c r="E40" s="122">
        <v>210000</v>
      </c>
      <c r="F40" s="122">
        <v>250000</v>
      </c>
      <c r="G40" s="122">
        <v>278750</v>
      </c>
      <c r="H40" s="123">
        <v>320000</v>
      </c>
      <c r="M40" s="109"/>
      <c r="O40" s="86" t="s">
        <v>63</v>
      </c>
      <c r="P40" s="116" t="s">
        <v>6</v>
      </c>
      <c r="Q40" s="162">
        <f>+E40*'71'!E$27</f>
        <v>262710</v>
      </c>
      <c r="R40" s="162">
        <f>+F40*'71'!F$27</f>
        <v>284750</v>
      </c>
      <c r="S40" s="162">
        <f>+G40*'71'!G$27</f>
        <v>302722.5</v>
      </c>
      <c r="T40" s="163">
        <f>+H40*'71'!H$27</f>
        <v>320000</v>
      </c>
    </row>
    <row r="41" spans="1:20" x14ac:dyDescent="0.25">
      <c r="A41" s="109"/>
      <c r="B41" s="45"/>
      <c r="C41" s="86"/>
      <c r="D41" s="116" t="s">
        <v>24</v>
      </c>
      <c r="E41" s="122">
        <v>833.24999999999864</v>
      </c>
      <c r="F41" s="122"/>
      <c r="G41" s="122">
        <v>1250.0000000000009</v>
      </c>
      <c r="H41" s="123">
        <v>520.7499999999992</v>
      </c>
      <c r="M41" s="109"/>
      <c r="N41" s="45"/>
      <c r="O41" s="86"/>
      <c r="P41" s="116" t="s">
        <v>24</v>
      </c>
      <c r="Q41" s="162">
        <f>+E41*'71'!E$27</f>
        <v>1042.3957499999981</v>
      </c>
      <c r="R41" s="162">
        <f>+F41*'71'!F$27</f>
        <v>0</v>
      </c>
      <c r="S41" s="162">
        <f>+G41*'71'!G$27</f>
        <v>1357.5000000000011</v>
      </c>
      <c r="T41" s="163">
        <f>+H41*'71'!H$27</f>
        <v>520.7499999999992</v>
      </c>
    </row>
    <row r="42" spans="1:20" x14ac:dyDescent="0.25">
      <c r="A42" s="109"/>
      <c r="B42" s="45"/>
      <c r="C42" s="86" t="s">
        <v>64</v>
      </c>
      <c r="D42" s="116" t="s">
        <v>6</v>
      </c>
      <c r="E42" s="122">
        <v>231575</v>
      </c>
      <c r="F42" s="122">
        <v>280000</v>
      </c>
      <c r="G42" s="122">
        <v>300000</v>
      </c>
      <c r="H42" s="123">
        <v>336000</v>
      </c>
      <c r="M42" s="109"/>
      <c r="N42" s="45"/>
      <c r="O42" s="86" t="s">
        <v>64</v>
      </c>
      <c r="P42" s="116" t="s">
        <v>6</v>
      </c>
      <c r="Q42" s="162">
        <f>+E42*'71'!E$27</f>
        <v>289700.32499999995</v>
      </c>
      <c r="R42" s="162">
        <f>+F42*'71'!F$27</f>
        <v>318920</v>
      </c>
      <c r="S42" s="162">
        <f>+G42*'71'!G$27</f>
        <v>325800</v>
      </c>
      <c r="T42" s="163">
        <f>+H42*'71'!H$27</f>
        <v>336000</v>
      </c>
    </row>
    <row r="43" spans="1:20" x14ac:dyDescent="0.25">
      <c r="A43" s="109"/>
      <c r="B43" s="45"/>
      <c r="C43" s="86"/>
      <c r="D43" s="116" t="s">
        <v>24</v>
      </c>
      <c r="E43" s="122">
        <v>5833.2499999999927</v>
      </c>
      <c r="F43" s="122">
        <v>3645.7500000000027</v>
      </c>
      <c r="G43" s="122">
        <v>833.25000000000068</v>
      </c>
      <c r="H43" s="123">
        <v>7916.7499999999991</v>
      </c>
      <c r="M43" s="109"/>
      <c r="N43" s="45"/>
      <c r="O43" s="86"/>
      <c r="P43" s="116" t="s">
        <v>24</v>
      </c>
      <c r="Q43" s="162">
        <f>+E43*'71'!E$27</f>
        <v>7297.3957499999906</v>
      </c>
      <c r="R43" s="162">
        <f>+F43*'71'!F$27</f>
        <v>4152.5092500000028</v>
      </c>
      <c r="S43" s="162">
        <f>+G43*'71'!G$27</f>
        <v>904.90950000000078</v>
      </c>
      <c r="T43" s="163">
        <f>+H43*'71'!H$27</f>
        <v>7916.7499999999991</v>
      </c>
    </row>
    <row r="44" spans="1:20" x14ac:dyDescent="0.25">
      <c r="A44" s="109"/>
      <c r="B44" s="45"/>
      <c r="C44" s="86" t="s">
        <v>65</v>
      </c>
      <c r="D44" s="116" t="s">
        <v>6</v>
      </c>
      <c r="E44" s="122">
        <v>253333</v>
      </c>
      <c r="F44" s="122">
        <v>300000</v>
      </c>
      <c r="G44" s="122">
        <v>330000</v>
      </c>
      <c r="H44" s="123">
        <v>400000</v>
      </c>
      <c r="M44" s="109"/>
      <c r="N44" s="45"/>
      <c r="O44" s="86" t="s">
        <v>65</v>
      </c>
      <c r="P44" s="116" t="s">
        <v>6</v>
      </c>
      <c r="Q44" s="162">
        <f>+E44*'71'!E$27</f>
        <v>316919.58299999998</v>
      </c>
      <c r="R44" s="162">
        <f>+F44*'71'!F$27</f>
        <v>341700</v>
      </c>
      <c r="S44" s="162">
        <f>+G44*'71'!G$27</f>
        <v>358380</v>
      </c>
      <c r="T44" s="163">
        <f>+H44*'71'!H$27</f>
        <v>400000</v>
      </c>
    </row>
    <row r="45" spans="1:20" x14ac:dyDescent="0.25">
      <c r="A45" s="109"/>
      <c r="B45" s="45"/>
      <c r="C45" s="86"/>
      <c r="D45" s="116" t="s">
        <v>24</v>
      </c>
      <c r="E45" s="122">
        <v>5833.2500000000009</v>
      </c>
      <c r="F45" s="122"/>
      <c r="G45" s="122">
        <v>7499.9999999999764</v>
      </c>
      <c r="H45" s="123">
        <v>3250</v>
      </c>
      <c r="M45" s="109"/>
      <c r="N45" s="45"/>
      <c r="O45" s="86"/>
      <c r="P45" s="116" t="s">
        <v>24</v>
      </c>
      <c r="Q45" s="162">
        <f>+E45*'71'!E$27</f>
        <v>7297.3957500000006</v>
      </c>
      <c r="R45" s="162">
        <f>+F45*'71'!F$27</f>
        <v>0</v>
      </c>
      <c r="S45" s="162">
        <f>+G45*'71'!G$27</f>
        <v>8144.9999999999745</v>
      </c>
      <c r="T45" s="163">
        <f>+H45*'71'!H$27</f>
        <v>3250</v>
      </c>
    </row>
    <row r="46" spans="1:20" x14ac:dyDescent="0.25">
      <c r="A46" s="109"/>
      <c r="B46" s="45"/>
      <c r="C46" s="88" t="s">
        <v>66</v>
      </c>
      <c r="D46" s="116" t="s">
        <v>6</v>
      </c>
      <c r="E46" s="122">
        <v>300000</v>
      </c>
      <c r="F46" s="122">
        <v>353333</v>
      </c>
      <c r="G46" s="122">
        <v>400000</v>
      </c>
      <c r="H46" s="123">
        <v>451667</v>
      </c>
      <c r="M46" s="109"/>
      <c r="N46" s="45"/>
      <c r="O46" s="88" t="s">
        <v>66</v>
      </c>
      <c r="P46" s="116" t="s">
        <v>6</v>
      </c>
      <c r="Q46" s="162">
        <f>+E46*'71'!E$27</f>
        <v>375299.99999999994</v>
      </c>
      <c r="R46" s="162">
        <f>+F46*'71'!F$27</f>
        <v>402446.28700000001</v>
      </c>
      <c r="S46" s="162">
        <f>+G46*'71'!G$27</f>
        <v>434400.00000000006</v>
      </c>
      <c r="T46" s="163">
        <f>+H46*'71'!H$27</f>
        <v>451667</v>
      </c>
    </row>
    <row r="47" spans="1:20" x14ac:dyDescent="0.25">
      <c r="A47" s="109"/>
      <c r="B47" s="45"/>
      <c r="C47" s="88"/>
      <c r="D47" s="116" t="s">
        <v>24</v>
      </c>
      <c r="E47" s="122">
        <v>625.00000000000023</v>
      </c>
      <c r="F47" s="122">
        <v>4291.5000000000073</v>
      </c>
      <c r="G47" s="122">
        <v>427.99999999999937</v>
      </c>
      <c r="H47" s="123">
        <v>6250.0000000000127</v>
      </c>
      <c r="M47" s="109"/>
      <c r="N47" s="45"/>
      <c r="O47" s="88"/>
      <c r="P47" s="116" t="s">
        <v>24</v>
      </c>
      <c r="Q47" s="162">
        <f>+E47*'71'!E$27</f>
        <v>781.87500000000023</v>
      </c>
      <c r="R47" s="162">
        <f>+F47*'71'!F$27</f>
        <v>4888.0185000000083</v>
      </c>
      <c r="S47" s="162">
        <f>+G47*'71'!G$27</f>
        <v>464.80799999999937</v>
      </c>
      <c r="T47" s="163">
        <f>+H47*'71'!H$27</f>
        <v>6250.0000000000127</v>
      </c>
    </row>
    <row r="48" spans="1:20" x14ac:dyDescent="0.25">
      <c r="A48" s="109"/>
      <c r="B48" s="45"/>
      <c r="C48" s="88" t="s">
        <v>67</v>
      </c>
      <c r="D48" s="116" t="s">
        <v>6</v>
      </c>
      <c r="E48" s="122">
        <v>450000</v>
      </c>
      <c r="F48" s="122">
        <v>500000</v>
      </c>
      <c r="G48" s="122">
        <v>599616</v>
      </c>
      <c r="H48" s="123">
        <v>700000</v>
      </c>
      <c r="M48" s="109"/>
      <c r="N48" s="45"/>
      <c r="O48" s="88" t="s">
        <v>67</v>
      </c>
      <c r="P48" s="116" t="s">
        <v>6</v>
      </c>
      <c r="Q48" s="162">
        <f>+E48*'71'!E$27</f>
        <v>562950</v>
      </c>
      <c r="R48" s="162">
        <f>+F48*'71'!F$27</f>
        <v>569500</v>
      </c>
      <c r="S48" s="162">
        <f>+G48*'71'!G$27</f>
        <v>651182.97600000002</v>
      </c>
      <c r="T48" s="163">
        <f>+H48*'71'!H$27</f>
        <v>700000</v>
      </c>
    </row>
    <row r="49" spans="1:20" x14ac:dyDescent="0.25">
      <c r="A49" s="109"/>
      <c r="B49" s="45"/>
      <c r="C49" s="88"/>
      <c r="D49" s="116" t="s">
        <v>24</v>
      </c>
      <c r="E49" s="122">
        <v>18208.249999999996</v>
      </c>
      <c r="F49" s="122">
        <v>624.99999999999852</v>
      </c>
      <c r="G49" s="122">
        <v>12500.000000000022</v>
      </c>
      <c r="H49" s="123">
        <v>5000.0000000000218</v>
      </c>
      <c r="M49" s="109"/>
      <c r="N49" s="45"/>
      <c r="O49" s="88"/>
      <c r="P49" s="116" t="s">
        <v>24</v>
      </c>
      <c r="Q49" s="162">
        <f>+E49*'71'!E$27</f>
        <v>22778.520749999992</v>
      </c>
      <c r="R49" s="162">
        <f>+F49*'71'!F$27</f>
        <v>711.87499999999829</v>
      </c>
      <c r="S49" s="162">
        <f>+G49*'71'!G$27</f>
        <v>13575.000000000025</v>
      </c>
      <c r="T49" s="163">
        <f>+H49*'71'!H$27</f>
        <v>5000.0000000000218</v>
      </c>
    </row>
    <row r="50" spans="1:20" x14ac:dyDescent="0.25">
      <c r="A50" s="109"/>
      <c r="B50" s="45"/>
      <c r="C50" s="88" t="s">
        <v>68</v>
      </c>
      <c r="D50" s="116" t="s">
        <v>6</v>
      </c>
      <c r="E50" s="122">
        <v>830000</v>
      </c>
      <c r="F50" s="122">
        <v>905500</v>
      </c>
      <c r="G50" s="122">
        <v>1088333</v>
      </c>
      <c r="H50" s="123">
        <v>1250000</v>
      </c>
      <c r="M50" s="109"/>
      <c r="N50" s="45"/>
      <c r="O50" s="88" t="s">
        <v>68</v>
      </c>
      <c r="P50" s="116" t="s">
        <v>6</v>
      </c>
      <c r="Q50" s="162">
        <f>+E50*'71'!E$27</f>
        <v>1038329.9999999999</v>
      </c>
      <c r="R50" s="162">
        <f>+F50*'71'!F$27</f>
        <v>1031364.5</v>
      </c>
      <c r="S50" s="162">
        <f>+G50*'71'!G$27</f>
        <v>1181929.638</v>
      </c>
      <c r="T50" s="163">
        <f>+H50*'71'!H$27</f>
        <v>1250000</v>
      </c>
    </row>
    <row r="51" spans="1:20" x14ac:dyDescent="0.25">
      <c r="A51" s="109"/>
      <c r="B51" s="45"/>
      <c r="C51" s="45"/>
      <c r="D51" s="116" t="s">
        <v>24</v>
      </c>
      <c r="E51" s="122">
        <v>24999.999999999989</v>
      </c>
      <c r="F51" s="122">
        <v>37083.250000000036</v>
      </c>
      <c r="G51" s="122">
        <v>32499.999999999971</v>
      </c>
      <c r="H51" s="123">
        <v>26458.250000000025</v>
      </c>
      <c r="M51" s="109"/>
      <c r="N51" s="45"/>
      <c r="O51" s="45"/>
      <c r="P51" s="116" t="s">
        <v>24</v>
      </c>
      <c r="Q51" s="162">
        <f>+E51*'71'!E$27</f>
        <v>31274.999999999982</v>
      </c>
      <c r="R51" s="162">
        <f>+F51*'71'!F$27</f>
        <v>42237.821750000039</v>
      </c>
      <c r="S51" s="162">
        <f>+G51*'71'!G$27</f>
        <v>35294.999999999971</v>
      </c>
      <c r="T51" s="163">
        <f>+H51*'71'!H$27</f>
        <v>26458.250000000025</v>
      </c>
    </row>
    <row r="52" spans="1:20" x14ac:dyDescent="0.25">
      <c r="A52" s="109"/>
      <c r="B52" s="45"/>
      <c r="C52" s="45" t="s">
        <v>20</v>
      </c>
      <c r="D52" s="116" t="s">
        <v>6</v>
      </c>
      <c r="E52" s="122">
        <f>+'90'!E76</f>
        <v>250000</v>
      </c>
      <c r="F52" s="122">
        <f>+'90'!F76</f>
        <v>300000</v>
      </c>
      <c r="G52" s="122">
        <f>+'90'!G76</f>
        <v>314167</v>
      </c>
      <c r="H52" s="123">
        <f>+'90'!H76</f>
        <v>400000</v>
      </c>
      <c r="M52" s="109"/>
      <c r="N52" s="45"/>
      <c r="O52" s="45" t="s">
        <v>20</v>
      </c>
      <c r="P52" s="116" t="s">
        <v>6</v>
      </c>
      <c r="Q52" s="162">
        <f>+E52*'71'!E$27</f>
        <v>312750</v>
      </c>
      <c r="R52" s="162">
        <f>+F52*'71'!F$27</f>
        <v>341700</v>
      </c>
      <c r="S52" s="162">
        <f>+G52*'71'!G$27</f>
        <v>341185.36200000002</v>
      </c>
      <c r="T52" s="163">
        <f>+H52*'71'!H$27</f>
        <v>400000</v>
      </c>
    </row>
    <row r="53" spans="1:20" x14ac:dyDescent="0.25">
      <c r="A53" s="109"/>
      <c r="B53" s="45"/>
      <c r="C53" s="45"/>
      <c r="D53" s="116" t="s">
        <v>24</v>
      </c>
      <c r="E53" s="122">
        <f>+'90'!E77</f>
        <v>1416.7499999999927</v>
      </c>
      <c r="F53" s="122">
        <f>+'90'!F77</f>
        <v>2583.2499999999959</v>
      </c>
      <c r="G53" s="122">
        <f>+'90'!G77</f>
        <v>4166.7499999999918</v>
      </c>
      <c r="H53" s="123">
        <f>+'90'!H77</f>
        <v>3833.5000000000227</v>
      </c>
      <c r="M53" s="109"/>
      <c r="N53" s="45"/>
      <c r="O53" s="45"/>
      <c r="P53" s="116" t="s">
        <v>24</v>
      </c>
      <c r="Q53" s="162">
        <f>+E53*'71'!E$27</f>
        <v>1772.3542499999908</v>
      </c>
      <c r="R53" s="162">
        <f>+F53*'71'!F$27</f>
        <v>2942.3217499999955</v>
      </c>
      <c r="S53" s="162">
        <f>+G53*'71'!G$27</f>
        <v>4525.0904999999912</v>
      </c>
      <c r="T53" s="163">
        <f>+H53*'71'!H$27</f>
        <v>3833.5000000000227</v>
      </c>
    </row>
    <row r="54" spans="1:20" x14ac:dyDescent="0.25">
      <c r="A54" s="109"/>
      <c r="B54" s="45"/>
      <c r="C54" s="45"/>
      <c r="D54" s="116"/>
      <c r="E54" s="122"/>
      <c r="F54" s="122"/>
      <c r="G54" s="122"/>
      <c r="H54" s="123"/>
      <c r="M54" s="109"/>
      <c r="N54" s="45"/>
      <c r="O54" s="45"/>
      <c r="P54" s="116"/>
      <c r="Q54" s="162"/>
      <c r="R54" s="162"/>
      <c r="S54" s="162"/>
      <c r="T54" s="163"/>
    </row>
    <row r="55" spans="1:20" x14ac:dyDescent="0.25">
      <c r="A55" s="109"/>
      <c r="B55" s="45" t="s">
        <v>20</v>
      </c>
      <c r="C55" s="86" t="s">
        <v>59</v>
      </c>
      <c r="D55" s="116" t="s">
        <v>6</v>
      </c>
      <c r="E55" s="122">
        <v>95000</v>
      </c>
      <c r="F55" s="122">
        <v>112000</v>
      </c>
      <c r="G55" s="122">
        <v>120000</v>
      </c>
      <c r="H55" s="123">
        <v>40500</v>
      </c>
      <c r="M55" s="109"/>
      <c r="N55" s="45" t="s">
        <v>20</v>
      </c>
      <c r="O55" s="86" t="s">
        <v>59</v>
      </c>
      <c r="P55" s="116" t="s">
        <v>6</v>
      </c>
      <c r="Q55" s="162">
        <f>+E55*'71'!E$27</f>
        <v>118844.99999999999</v>
      </c>
      <c r="R55" s="162">
        <f>+F55*'71'!F$27</f>
        <v>127568</v>
      </c>
      <c r="S55" s="162">
        <f>+G55*'71'!G$27</f>
        <v>130320.00000000001</v>
      </c>
      <c r="T55" s="163">
        <f>+H55*'71'!H$27</f>
        <v>40500</v>
      </c>
    </row>
    <row r="56" spans="1:20" x14ac:dyDescent="0.25">
      <c r="A56" s="109"/>
      <c r="B56" s="45"/>
      <c r="C56" s="86"/>
      <c r="D56" s="116" t="s">
        <v>24</v>
      </c>
      <c r="E56" s="122">
        <v>4270.75</v>
      </c>
      <c r="F56" s="122">
        <v>4000.0000000000036</v>
      </c>
      <c r="G56" s="122">
        <v>3632.7499999999955</v>
      </c>
      <c r="H56" s="123">
        <v>3958.2500000000077</v>
      </c>
      <c r="M56" s="109"/>
      <c r="N56" s="45"/>
      <c r="O56" s="86"/>
      <c r="P56" s="116" t="s">
        <v>24</v>
      </c>
      <c r="Q56" s="162">
        <f>+E56*'71'!E$27</f>
        <v>5342.7082499999997</v>
      </c>
      <c r="R56" s="162">
        <f>+F56*'71'!F$27</f>
        <v>4556.0000000000045</v>
      </c>
      <c r="S56" s="162">
        <f>+G56*'71'!G$27</f>
        <v>3945.1664999999953</v>
      </c>
      <c r="T56" s="163">
        <f>+H56*'71'!H$27</f>
        <v>3958.2500000000077</v>
      </c>
    </row>
    <row r="57" spans="1:20" x14ac:dyDescent="0.25">
      <c r="A57" s="109"/>
      <c r="B57" s="45"/>
      <c r="C57" s="86" t="s">
        <v>60</v>
      </c>
      <c r="D57" s="116" t="s">
        <v>6</v>
      </c>
      <c r="E57" s="122">
        <v>200000</v>
      </c>
      <c r="F57" s="122">
        <v>240000</v>
      </c>
      <c r="G57" s="122">
        <v>261000</v>
      </c>
      <c r="H57" s="123">
        <v>150000</v>
      </c>
      <c r="M57" s="109"/>
      <c r="N57" s="45"/>
      <c r="O57" s="86" t="s">
        <v>60</v>
      </c>
      <c r="P57" s="116" t="s">
        <v>6</v>
      </c>
      <c r="Q57" s="162">
        <f>+E57*'71'!E$27</f>
        <v>250199.99999999997</v>
      </c>
      <c r="R57" s="162">
        <f>+F57*'71'!F$27</f>
        <v>273360</v>
      </c>
      <c r="S57" s="162">
        <f>+G57*'71'!G$27</f>
        <v>283446</v>
      </c>
      <c r="T57" s="163">
        <f>+H57*'71'!H$27</f>
        <v>150000</v>
      </c>
    </row>
    <row r="58" spans="1:20" x14ac:dyDescent="0.25">
      <c r="A58" s="109"/>
      <c r="B58" s="45"/>
      <c r="C58" s="86"/>
      <c r="D58" s="116" t="s">
        <v>24</v>
      </c>
      <c r="E58" s="122">
        <v>833.25000000000023</v>
      </c>
      <c r="F58" s="122">
        <v>250.00000000000034</v>
      </c>
      <c r="G58" s="122">
        <v>3499.9999999999995</v>
      </c>
      <c r="H58" s="123">
        <v>2313.249999999995</v>
      </c>
      <c r="M58" s="109"/>
      <c r="N58" s="45"/>
      <c r="O58" s="86"/>
      <c r="P58" s="116" t="s">
        <v>24</v>
      </c>
      <c r="Q58" s="162">
        <f>+E58*'71'!E$27</f>
        <v>1042.3957500000001</v>
      </c>
      <c r="R58" s="162">
        <f>+F58*'71'!F$27</f>
        <v>284.7500000000004</v>
      </c>
      <c r="S58" s="162">
        <f>+G58*'71'!G$27</f>
        <v>3801</v>
      </c>
      <c r="T58" s="163">
        <f>+H58*'71'!H$27</f>
        <v>2313.249999999995</v>
      </c>
    </row>
    <row r="59" spans="1:20" x14ac:dyDescent="0.25">
      <c r="A59" s="109"/>
      <c r="B59" s="45"/>
      <c r="C59" s="86" t="s">
        <v>61</v>
      </c>
      <c r="D59" s="116" t="s">
        <v>6</v>
      </c>
      <c r="E59" s="122">
        <v>210000</v>
      </c>
      <c r="F59" s="122">
        <v>250000</v>
      </c>
      <c r="G59" s="122">
        <v>273000</v>
      </c>
      <c r="H59" s="123">
        <v>300000</v>
      </c>
      <c r="M59" s="109"/>
      <c r="N59" s="45"/>
      <c r="O59" s="86" t="s">
        <v>61</v>
      </c>
      <c r="P59" s="116" t="s">
        <v>6</v>
      </c>
      <c r="Q59" s="162">
        <f>+E59*'71'!E$27</f>
        <v>262710</v>
      </c>
      <c r="R59" s="162">
        <f>+F59*'71'!F$27</f>
        <v>284750</v>
      </c>
      <c r="S59" s="162">
        <f>+G59*'71'!G$27</f>
        <v>296478</v>
      </c>
      <c r="T59" s="163">
        <f>+H59*'71'!H$27</f>
        <v>300000</v>
      </c>
    </row>
    <row r="60" spans="1:20" x14ac:dyDescent="0.25">
      <c r="A60" s="109"/>
      <c r="B60" s="45"/>
      <c r="C60" s="86"/>
      <c r="D60" s="116" t="s">
        <v>24</v>
      </c>
      <c r="E60" s="122">
        <v>250.00000000000068</v>
      </c>
      <c r="F60" s="122">
        <v>1249.9999999999998</v>
      </c>
      <c r="G60" s="122">
        <v>1499.9999999999989</v>
      </c>
      <c r="H60" s="123"/>
      <c r="M60" s="109"/>
      <c r="N60" s="45"/>
      <c r="O60" s="86"/>
      <c r="P60" s="116" t="s">
        <v>24</v>
      </c>
      <c r="Q60" s="162">
        <f>+E60*'71'!E$27</f>
        <v>312.75000000000085</v>
      </c>
      <c r="R60" s="162">
        <f>+F60*'71'!F$27</f>
        <v>1423.7499999999998</v>
      </c>
      <c r="S60" s="162">
        <f>+G60*'71'!G$27</f>
        <v>1628.9999999999989</v>
      </c>
      <c r="T60" s="163">
        <f>+H60*'71'!H$27</f>
        <v>0</v>
      </c>
    </row>
    <row r="61" spans="1:20" x14ac:dyDescent="0.25">
      <c r="A61" s="109"/>
      <c r="B61" s="45"/>
      <c r="C61" s="86" t="s">
        <v>62</v>
      </c>
      <c r="D61" s="116" t="s">
        <v>6</v>
      </c>
      <c r="E61" s="122">
        <v>213333</v>
      </c>
      <c r="F61" s="122">
        <v>250000</v>
      </c>
      <c r="G61" s="122">
        <v>282500</v>
      </c>
      <c r="H61" s="123">
        <v>320000</v>
      </c>
      <c r="M61" s="109"/>
      <c r="N61" s="45"/>
      <c r="O61" s="86" t="s">
        <v>62</v>
      </c>
      <c r="P61" s="116" t="s">
        <v>6</v>
      </c>
      <c r="Q61" s="162">
        <f>+E61*'71'!E$27</f>
        <v>266879.58299999998</v>
      </c>
      <c r="R61" s="162">
        <f>+F61*'71'!F$27</f>
        <v>284750</v>
      </c>
      <c r="S61" s="162">
        <f>+G61*'71'!G$27</f>
        <v>306795</v>
      </c>
      <c r="T61" s="163">
        <f>+H61*'71'!H$27</f>
        <v>320000</v>
      </c>
    </row>
    <row r="62" spans="1:20" x14ac:dyDescent="0.25">
      <c r="A62" s="109"/>
      <c r="B62" s="45"/>
      <c r="C62" s="86"/>
      <c r="D62" s="116" t="s">
        <v>24</v>
      </c>
      <c r="E62" s="122">
        <v>2500.0000000000041</v>
      </c>
      <c r="F62" s="122">
        <v>416.75000000000301</v>
      </c>
      <c r="G62" s="122">
        <v>2499.9999999999986</v>
      </c>
      <c r="H62" s="123">
        <v>1666.7499999999991</v>
      </c>
      <c r="M62" s="109"/>
      <c r="N62" s="45"/>
      <c r="O62" s="86"/>
      <c r="P62" s="116" t="s">
        <v>24</v>
      </c>
      <c r="Q62" s="162">
        <f>+E62*'71'!E$27</f>
        <v>3127.500000000005</v>
      </c>
      <c r="R62" s="162">
        <f>+F62*'71'!F$27</f>
        <v>474.67825000000346</v>
      </c>
      <c r="S62" s="162">
        <f>+G62*'71'!G$27</f>
        <v>2714.9999999999986</v>
      </c>
      <c r="T62" s="163">
        <f>+H62*'71'!H$27</f>
        <v>1666.7499999999991</v>
      </c>
    </row>
    <row r="63" spans="1:20" x14ac:dyDescent="0.25">
      <c r="A63" s="109"/>
      <c r="B63" s="45"/>
      <c r="C63" s="86" t="s">
        <v>63</v>
      </c>
      <c r="D63" s="116" t="s">
        <v>6</v>
      </c>
      <c r="E63" s="122">
        <v>249167</v>
      </c>
      <c r="F63" s="122">
        <v>295000</v>
      </c>
      <c r="G63" s="122">
        <v>300000</v>
      </c>
      <c r="H63" s="123">
        <v>342083</v>
      </c>
      <c r="M63" s="109"/>
      <c r="N63" s="45"/>
      <c r="O63" s="86" t="s">
        <v>63</v>
      </c>
      <c r="P63" s="116" t="s">
        <v>6</v>
      </c>
      <c r="Q63" s="162">
        <f>+E63*'71'!E$27</f>
        <v>311707.91699999996</v>
      </c>
      <c r="R63" s="162">
        <f>+F63*'71'!F$27</f>
        <v>336005</v>
      </c>
      <c r="S63" s="162">
        <f>+G63*'71'!G$27</f>
        <v>325800</v>
      </c>
      <c r="T63" s="163">
        <f>+H63*'71'!H$27</f>
        <v>342083</v>
      </c>
    </row>
    <row r="64" spans="1:20" x14ac:dyDescent="0.25">
      <c r="A64" s="109"/>
      <c r="B64" s="45"/>
      <c r="C64" s="86"/>
      <c r="D64" s="116" t="s">
        <v>24</v>
      </c>
      <c r="E64" s="122">
        <v>2607.9999999999973</v>
      </c>
      <c r="F64" s="122">
        <v>3649.9999999999936</v>
      </c>
      <c r="G64" s="122">
        <v>166.75000000000063</v>
      </c>
      <c r="H64" s="123">
        <v>3999.9999999999818</v>
      </c>
      <c r="M64" s="109"/>
      <c r="N64" s="45"/>
      <c r="O64" s="86"/>
      <c r="P64" s="116" t="s">
        <v>24</v>
      </c>
      <c r="Q64" s="162">
        <f>+E64*'71'!E$27</f>
        <v>3262.6079999999961</v>
      </c>
      <c r="R64" s="162">
        <f>+F64*'71'!F$27</f>
        <v>4157.3499999999931</v>
      </c>
      <c r="S64" s="162">
        <f>+G64*'71'!G$27</f>
        <v>181.0905000000007</v>
      </c>
      <c r="T64" s="163">
        <f>+H64*'71'!H$27</f>
        <v>3999.9999999999818</v>
      </c>
    </row>
    <row r="65" spans="1:20" x14ac:dyDescent="0.25">
      <c r="A65" s="109"/>
      <c r="B65" s="45"/>
      <c r="C65" s="86" t="s">
        <v>64</v>
      </c>
      <c r="D65" s="116" t="s">
        <v>6</v>
      </c>
      <c r="E65" s="122">
        <v>262833</v>
      </c>
      <c r="F65" s="122">
        <v>300000</v>
      </c>
      <c r="G65" s="122">
        <v>350000</v>
      </c>
      <c r="H65" s="123">
        <v>366667</v>
      </c>
      <c r="M65" s="109"/>
      <c r="N65" s="45"/>
      <c r="O65" s="86" t="s">
        <v>64</v>
      </c>
      <c r="P65" s="116" t="s">
        <v>6</v>
      </c>
      <c r="Q65" s="162">
        <f>+E65*'71'!E$27</f>
        <v>328804.08299999998</v>
      </c>
      <c r="R65" s="162">
        <f>+F65*'71'!F$27</f>
        <v>341700</v>
      </c>
      <c r="S65" s="162">
        <f>+G65*'71'!G$27</f>
        <v>380100</v>
      </c>
      <c r="T65" s="163">
        <f>+H65*'71'!H$27</f>
        <v>366667</v>
      </c>
    </row>
    <row r="66" spans="1:20" x14ac:dyDescent="0.25">
      <c r="A66" s="109"/>
      <c r="B66" s="45"/>
      <c r="C66" s="86"/>
      <c r="D66" s="116" t="s">
        <v>24</v>
      </c>
      <c r="E66" s="122">
        <v>4350.0000000000018</v>
      </c>
      <c r="F66" s="122">
        <v>1041.7499999999975</v>
      </c>
      <c r="G66" s="122">
        <v>2572.7499999999914</v>
      </c>
      <c r="H66" s="123">
        <v>9166.7499999999836</v>
      </c>
      <c r="M66" s="109"/>
      <c r="N66" s="45"/>
      <c r="O66" s="86"/>
      <c r="P66" s="116" t="s">
        <v>24</v>
      </c>
      <c r="Q66" s="162">
        <f>+E66*'71'!E$27</f>
        <v>5441.8500000000022</v>
      </c>
      <c r="R66" s="162">
        <f>+F66*'71'!F$27</f>
        <v>1186.5532499999972</v>
      </c>
      <c r="S66" s="162">
        <f>+G66*'71'!G$27</f>
        <v>2794.0064999999909</v>
      </c>
      <c r="T66" s="163">
        <f>+H66*'71'!H$27</f>
        <v>9166.7499999999836</v>
      </c>
    </row>
    <row r="67" spans="1:20" x14ac:dyDescent="0.25">
      <c r="A67" s="109"/>
      <c r="B67" s="45"/>
      <c r="C67" s="86" t="s">
        <v>65</v>
      </c>
      <c r="D67" s="116" t="s">
        <v>6</v>
      </c>
      <c r="E67" s="122">
        <v>300000</v>
      </c>
      <c r="F67" s="122">
        <v>340000</v>
      </c>
      <c r="G67" s="122">
        <v>370000</v>
      </c>
      <c r="H67" s="123">
        <v>412000</v>
      </c>
      <c r="M67" s="109"/>
      <c r="N67" s="45"/>
      <c r="O67" s="86" t="s">
        <v>65</v>
      </c>
      <c r="P67" s="116" t="s">
        <v>6</v>
      </c>
      <c r="Q67" s="162">
        <f>+E67*'71'!E$27</f>
        <v>375299.99999999994</v>
      </c>
      <c r="R67" s="162">
        <f>+F67*'71'!F$27</f>
        <v>387260</v>
      </c>
      <c r="S67" s="162">
        <f>+G67*'71'!G$27</f>
        <v>401820</v>
      </c>
      <c r="T67" s="163">
        <f>+H67*'71'!H$27</f>
        <v>412000</v>
      </c>
    </row>
    <row r="68" spans="1:20" x14ac:dyDescent="0.25">
      <c r="A68" s="109"/>
      <c r="B68" s="45"/>
      <c r="C68" s="86"/>
      <c r="D68" s="116" t="s">
        <v>24</v>
      </c>
      <c r="E68" s="122"/>
      <c r="F68" s="122">
        <v>5000.0000000000346</v>
      </c>
      <c r="G68" s="122">
        <v>5822.7500000000055</v>
      </c>
      <c r="H68" s="123">
        <v>4666.7500000000246</v>
      </c>
      <c r="M68" s="109"/>
      <c r="N68" s="45"/>
      <c r="O68" s="86"/>
      <c r="P68" s="116" t="s">
        <v>24</v>
      </c>
      <c r="Q68" s="162">
        <f>+E68*'71'!E$27</f>
        <v>0</v>
      </c>
      <c r="R68" s="162">
        <f>+F68*'71'!F$27</f>
        <v>5695.0000000000391</v>
      </c>
      <c r="S68" s="162">
        <f>+G68*'71'!G$27</f>
        <v>6323.5065000000068</v>
      </c>
      <c r="T68" s="163">
        <f>+H68*'71'!H$27</f>
        <v>4666.7500000000246</v>
      </c>
    </row>
    <row r="69" spans="1:20" x14ac:dyDescent="0.25">
      <c r="A69" s="109"/>
      <c r="B69" s="45"/>
      <c r="C69" s="88" t="s">
        <v>66</v>
      </c>
      <c r="D69" s="116" t="s">
        <v>6</v>
      </c>
      <c r="E69" s="122">
        <v>350000</v>
      </c>
      <c r="F69" s="122">
        <v>403333</v>
      </c>
      <c r="G69" s="122">
        <v>440000</v>
      </c>
      <c r="H69" s="123">
        <v>500000</v>
      </c>
      <c r="M69" s="109"/>
      <c r="N69" s="45"/>
      <c r="O69" s="88" t="s">
        <v>66</v>
      </c>
      <c r="P69" s="116" t="s">
        <v>6</v>
      </c>
      <c r="Q69" s="162">
        <f>+E69*'71'!E$27</f>
        <v>437849.99999999994</v>
      </c>
      <c r="R69" s="162">
        <f>+F69*'71'!F$27</f>
        <v>459396.28700000001</v>
      </c>
      <c r="S69" s="162">
        <f>+G69*'71'!G$27</f>
        <v>477840.00000000006</v>
      </c>
      <c r="T69" s="163">
        <f>+H69*'71'!H$27</f>
        <v>500000</v>
      </c>
    </row>
    <row r="70" spans="1:20" x14ac:dyDescent="0.25">
      <c r="A70" s="109"/>
      <c r="B70" s="45"/>
      <c r="C70" s="88"/>
      <c r="D70" s="116" t="s">
        <v>24</v>
      </c>
      <c r="E70" s="122">
        <v>3125.0000000000032</v>
      </c>
      <c r="F70" s="122">
        <v>3125.0000000000023</v>
      </c>
      <c r="G70" s="122">
        <v>6250.0000000000118</v>
      </c>
      <c r="H70" s="123">
        <v>5000</v>
      </c>
      <c r="M70" s="109"/>
      <c r="N70" s="45"/>
      <c r="O70" s="88"/>
      <c r="P70" s="116" t="s">
        <v>24</v>
      </c>
      <c r="Q70" s="162">
        <f>+E70*'71'!E$27</f>
        <v>3909.3750000000036</v>
      </c>
      <c r="R70" s="162">
        <f>+F70*'71'!F$27</f>
        <v>3559.3750000000027</v>
      </c>
      <c r="S70" s="162">
        <f>+G70*'71'!G$27</f>
        <v>6787.5000000000136</v>
      </c>
      <c r="T70" s="163">
        <f>+H70*'71'!H$27</f>
        <v>5000</v>
      </c>
    </row>
    <row r="71" spans="1:20" x14ac:dyDescent="0.25">
      <c r="A71" s="109"/>
      <c r="B71" s="45"/>
      <c r="C71" s="88" t="s">
        <v>67</v>
      </c>
      <c r="D71" s="116" t="s">
        <v>6</v>
      </c>
      <c r="E71" s="122">
        <v>500000</v>
      </c>
      <c r="F71" s="122">
        <v>555000</v>
      </c>
      <c r="G71" s="122">
        <v>604167</v>
      </c>
      <c r="H71" s="123">
        <v>766138</v>
      </c>
      <c r="M71" s="109"/>
      <c r="N71" s="45"/>
      <c r="O71" s="88" t="s">
        <v>67</v>
      </c>
      <c r="P71" s="116" t="s">
        <v>6</v>
      </c>
      <c r="Q71" s="162">
        <f>+E71*'71'!E$27</f>
        <v>625500</v>
      </c>
      <c r="R71" s="162">
        <f>+F71*'71'!F$27</f>
        <v>632145</v>
      </c>
      <c r="S71" s="162">
        <f>+G71*'71'!G$27</f>
        <v>656125.36200000008</v>
      </c>
      <c r="T71" s="163">
        <f>+H71*'71'!H$27</f>
        <v>766138</v>
      </c>
    </row>
    <row r="72" spans="1:20" x14ac:dyDescent="0.25">
      <c r="A72" s="109"/>
      <c r="B72" s="45"/>
      <c r="C72" s="88"/>
      <c r="D72" s="116" t="s">
        <v>24</v>
      </c>
      <c r="E72" s="122"/>
      <c r="F72" s="122">
        <v>9166.7500000000509</v>
      </c>
      <c r="G72" s="122">
        <v>4651.2500000000036</v>
      </c>
      <c r="H72" s="123">
        <v>12500.000000000085</v>
      </c>
      <c r="M72" s="109"/>
      <c r="N72" s="45"/>
      <c r="O72" s="88"/>
      <c r="P72" s="116" t="s">
        <v>24</v>
      </c>
      <c r="Q72" s="162">
        <f>+E72*'71'!E$27</f>
        <v>0</v>
      </c>
      <c r="R72" s="162">
        <f>+F72*'71'!F$27</f>
        <v>10440.928250000057</v>
      </c>
      <c r="S72" s="162">
        <f>+G72*'71'!G$27</f>
        <v>5051.2575000000043</v>
      </c>
      <c r="T72" s="163">
        <f>+H72*'71'!H$27</f>
        <v>12500.000000000085</v>
      </c>
    </row>
    <row r="73" spans="1:20" x14ac:dyDescent="0.25">
      <c r="A73" s="109"/>
      <c r="B73" s="45"/>
      <c r="C73" s="88" t="s">
        <v>68</v>
      </c>
      <c r="D73" s="116" t="s">
        <v>6</v>
      </c>
      <c r="E73" s="122">
        <v>1000000</v>
      </c>
      <c r="F73" s="122">
        <v>1041667</v>
      </c>
      <c r="G73" s="122">
        <v>1283333</v>
      </c>
      <c r="H73" s="123">
        <v>1500000</v>
      </c>
      <c r="M73" s="109"/>
      <c r="N73" s="45"/>
      <c r="O73" s="88" t="s">
        <v>68</v>
      </c>
      <c r="P73" s="116" t="s">
        <v>6</v>
      </c>
      <c r="Q73" s="162">
        <f>+E73*'71'!E$27</f>
        <v>1251000</v>
      </c>
      <c r="R73" s="162">
        <f>+F73*'71'!F$27</f>
        <v>1186458.713</v>
      </c>
      <c r="S73" s="162">
        <f>+G73*'71'!G$27</f>
        <v>1393699.638</v>
      </c>
      <c r="T73" s="163">
        <f>+H73*'71'!H$27</f>
        <v>1500000</v>
      </c>
    </row>
    <row r="74" spans="1:20" x14ac:dyDescent="0.25">
      <c r="A74" s="109"/>
      <c r="B74" s="45"/>
      <c r="C74" s="88"/>
      <c r="D74" s="116" t="s">
        <v>24</v>
      </c>
      <c r="E74" s="122">
        <v>19791.749999999996</v>
      </c>
      <c r="F74" s="122">
        <v>26041.499999999938</v>
      </c>
      <c r="G74" s="122">
        <v>25208.250000000047</v>
      </c>
      <c r="H74" s="123">
        <v>16666.749999999989</v>
      </c>
      <c r="M74" s="109"/>
      <c r="N74" s="45"/>
      <c r="O74" s="88"/>
      <c r="P74" s="116" t="s">
        <v>24</v>
      </c>
      <c r="Q74" s="162">
        <f>+E74*'71'!E$27</f>
        <v>24759.479249999993</v>
      </c>
      <c r="R74" s="162">
        <f>+F74*'71'!F$27</f>
        <v>29661.268499999929</v>
      </c>
      <c r="S74" s="162">
        <f>+G74*'71'!G$27</f>
        <v>27376.159500000053</v>
      </c>
      <c r="T74" s="163">
        <f>+H74*'71'!H$27</f>
        <v>16666.749999999989</v>
      </c>
    </row>
    <row r="75" spans="1:20" x14ac:dyDescent="0.25">
      <c r="A75" s="109"/>
      <c r="B75" s="45"/>
      <c r="C75" s="88" t="s">
        <v>20</v>
      </c>
      <c r="D75" s="116" t="s">
        <v>6</v>
      </c>
      <c r="E75" s="122">
        <f>+'90'!E111</f>
        <v>290000</v>
      </c>
      <c r="F75" s="122">
        <f>+'90'!F111</f>
        <v>325000</v>
      </c>
      <c r="G75" s="122">
        <f>+'90'!G111</f>
        <v>360000</v>
      </c>
      <c r="H75" s="123">
        <f>+'90'!H111</f>
        <v>412500</v>
      </c>
      <c r="M75" s="109"/>
      <c r="N75" s="45"/>
      <c r="O75" s="88" t="s">
        <v>20</v>
      </c>
      <c r="P75" s="116" t="s">
        <v>6</v>
      </c>
      <c r="Q75" s="162">
        <f>+E75*'71'!E$27</f>
        <v>362789.99999999994</v>
      </c>
      <c r="R75" s="162">
        <f>+F75*'71'!F$27</f>
        <v>370175</v>
      </c>
      <c r="S75" s="162">
        <f>+G75*'71'!G$27</f>
        <v>390960</v>
      </c>
      <c r="T75" s="163">
        <f>+H75*'71'!H$27</f>
        <v>412500</v>
      </c>
    </row>
    <row r="76" spans="1:20" x14ac:dyDescent="0.25">
      <c r="A76" s="109"/>
      <c r="B76" s="45"/>
      <c r="C76" s="88"/>
      <c r="D76" s="116" t="s">
        <v>24</v>
      </c>
      <c r="E76" s="122">
        <f>+'90'!E112</f>
        <v>4375.0000000000027</v>
      </c>
      <c r="F76" s="122">
        <f>+'90'!F112</f>
        <v>3124.9999999999618</v>
      </c>
      <c r="G76" s="122">
        <f>+'90'!G112</f>
        <v>4270.7500000000109</v>
      </c>
      <c r="H76" s="123">
        <f>+'90'!H112</f>
        <v>4038.5000000000446</v>
      </c>
      <c r="M76" s="109"/>
      <c r="N76" s="45"/>
      <c r="O76" s="88"/>
      <c r="P76" s="116" t="s">
        <v>24</v>
      </c>
      <c r="Q76" s="162">
        <f>+E76*'71'!E$27</f>
        <v>5473.1250000000027</v>
      </c>
      <c r="R76" s="162">
        <f>+F76*'71'!F$27</f>
        <v>3559.3749999999563</v>
      </c>
      <c r="S76" s="162">
        <f>+G76*'71'!G$27</f>
        <v>4638.0345000000125</v>
      </c>
      <c r="T76" s="163">
        <f>+H76*'71'!H$27</f>
        <v>4038.5000000000446</v>
      </c>
    </row>
    <row r="77" spans="1:20" x14ac:dyDescent="0.25">
      <c r="A77" s="118"/>
      <c r="B77" s="119"/>
      <c r="C77" s="119"/>
      <c r="D77" s="119"/>
      <c r="E77" s="120"/>
      <c r="F77" s="120"/>
      <c r="G77" s="120"/>
      <c r="H77" s="121"/>
      <c r="M77" s="118"/>
      <c r="N77" s="119"/>
      <c r="O77" s="119"/>
      <c r="P77" s="119"/>
      <c r="Q77" s="120"/>
      <c r="R77" s="120"/>
      <c r="S77" s="120"/>
      <c r="T77" s="121"/>
    </row>
    <row r="78" spans="1:20" x14ac:dyDescent="0.25">
      <c r="A78" s="6" t="s">
        <v>8</v>
      </c>
      <c r="B78" s="6"/>
      <c r="C78" s="6"/>
      <c r="D78" s="6"/>
      <c r="E78" s="6"/>
      <c r="F78" s="6"/>
      <c r="M78" s="6" t="s">
        <v>8</v>
      </c>
      <c r="N78" s="6"/>
      <c r="O78" s="6"/>
      <c r="P78" s="6"/>
      <c r="Q78" s="6"/>
      <c r="R78" s="6"/>
      <c r="S78" s="6"/>
    </row>
    <row r="79" spans="1:20" ht="84.75" customHeight="1" x14ac:dyDescent="0.25">
      <c r="A79" s="172" t="s">
        <v>15</v>
      </c>
      <c r="B79" s="172"/>
      <c r="C79" s="172"/>
      <c r="D79" s="172"/>
      <c r="E79" s="172"/>
      <c r="F79" s="172"/>
      <c r="G79" s="172"/>
      <c r="H79" s="172"/>
      <c r="M79" s="172" t="s">
        <v>15</v>
      </c>
      <c r="N79" s="172"/>
      <c r="O79" s="172"/>
      <c r="P79" s="172"/>
      <c r="Q79" s="172"/>
      <c r="R79" s="172"/>
      <c r="S79" s="172"/>
    </row>
    <row r="80" spans="1:20" ht="95.25" customHeight="1" x14ac:dyDescent="0.25">
      <c r="A80" s="172" t="s">
        <v>16</v>
      </c>
      <c r="B80" s="172"/>
      <c r="C80" s="172"/>
      <c r="D80" s="172"/>
      <c r="E80" s="172"/>
      <c r="F80" s="172"/>
      <c r="G80" s="172"/>
      <c r="H80" s="172"/>
      <c r="M80" s="172" t="s">
        <v>16</v>
      </c>
      <c r="N80" s="172"/>
      <c r="O80" s="172"/>
      <c r="P80" s="172"/>
      <c r="Q80" s="172"/>
      <c r="R80" s="172"/>
      <c r="S80" s="172"/>
    </row>
    <row r="81" spans="1:20" ht="15" customHeight="1" x14ac:dyDescent="0.25">
      <c r="A81" s="172" t="s">
        <v>257</v>
      </c>
      <c r="B81" s="172"/>
      <c r="C81" s="172"/>
      <c r="D81" s="172"/>
      <c r="E81" s="172"/>
      <c r="F81" s="172"/>
      <c r="G81" s="172"/>
      <c r="H81" s="172"/>
      <c r="M81" s="172" t="s">
        <v>257</v>
      </c>
      <c r="N81" s="172"/>
      <c r="O81" s="172"/>
      <c r="P81" s="172"/>
      <c r="Q81" s="172"/>
      <c r="R81" s="172"/>
      <c r="S81" s="172"/>
    </row>
    <row r="82" spans="1:20" ht="76.5" customHeight="1" x14ac:dyDescent="0.25">
      <c r="A82" s="172" t="s">
        <v>377</v>
      </c>
      <c r="B82" s="172"/>
      <c r="C82" s="172"/>
      <c r="D82" s="172"/>
      <c r="E82" s="172"/>
      <c r="F82" s="172"/>
      <c r="G82" s="172"/>
      <c r="H82" s="172"/>
      <c r="M82" s="172" t="s">
        <v>377</v>
      </c>
      <c r="N82" s="172"/>
      <c r="O82" s="172"/>
      <c r="P82" s="172"/>
      <c r="Q82" s="172"/>
      <c r="R82" s="172"/>
      <c r="S82" s="172"/>
      <c r="T82" s="172"/>
    </row>
    <row r="83" spans="1:20" ht="32.25" customHeight="1" x14ac:dyDescent="0.25">
      <c r="A83" s="172" t="s">
        <v>378</v>
      </c>
      <c r="B83" s="172"/>
      <c r="C83" s="172"/>
      <c r="D83" s="172"/>
      <c r="E83" s="172"/>
      <c r="F83" s="172"/>
      <c r="G83" s="172"/>
      <c r="H83" s="143"/>
      <c r="M83" s="172" t="s">
        <v>378</v>
      </c>
      <c r="N83" s="172"/>
      <c r="O83" s="172"/>
      <c r="P83" s="172"/>
      <c r="Q83" s="172"/>
      <c r="R83" s="172"/>
      <c r="S83" s="172"/>
      <c r="T83" s="143"/>
    </row>
    <row r="84" spans="1:20" x14ac:dyDescent="0.25">
      <c r="A84" s="172" t="s">
        <v>11</v>
      </c>
      <c r="B84" s="172"/>
      <c r="C84" s="172"/>
      <c r="D84" s="172"/>
      <c r="E84" s="172"/>
      <c r="F84" s="172"/>
      <c r="G84" s="172"/>
      <c r="H84" s="172"/>
      <c r="M84" s="172" t="s">
        <v>11</v>
      </c>
      <c r="N84" s="172"/>
      <c r="O84" s="172"/>
      <c r="P84" s="172"/>
      <c r="Q84" s="172"/>
      <c r="R84" s="172"/>
      <c r="S84" s="172"/>
      <c r="T84" s="172"/>
    </row>
  </sheetData>
  <mergeCells count="16">
    <mergeCell ref="M84:T84"/>
    <mergeCell ref="A84:H84"/>
    <mergeCell ref="M83:S83"/>
    <mergeCell ref="M3:T3"/>
    <mergeCell ref="M4:T4"/>
    <mergeCell ref="M79:S79"/>
    <mergeCell ref="M80:S80"/>
    <mergeCell ref="M81:S81"/>
    <mergeCell ref="A83:G83"/>
    <mergeCell ref="A3:H3"/>
    <mergeCell ref="A4:H4"/>
    <mergeCell ref="A79:H79"/>
    <mergeCell ref="A80:H80"/>
    <mergeCell ref="A81:H81"/>
    <mergeCell ref="A82:H82"/>
    <mergeCell ref="M82:T82"/>
  </mergeCells>
  <hyperlinks>
    <hyperlink ref="A1" location="Indice!A1" display="Indice" xr:uid="{A6744D46-0DD5-48EF-A337-837718372D7F}"/>
  </hyperlink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55628-67CB-4500-99AD-49480060AFDA}">
  <dimension ref="A1:S70"/>
  <sheetViews>
    <sheetView workbookViewId="0"/>
  </sheetViews>
  <sheetFormatPr baseColWidth="10" defaultRowHeight="15" x14ac:dyDescent="0.25"/>
  <cols>
    <col min="3" max="3" width="19" customWidth="1"/>
    <col min="4" max="4" width="14.140625" customWidth="1"/>
  </cols>
  <sheetData>
    <row r="1" spans="1:19" x14ac:dyDescent="0.25">
      <c r="A1" s="166" t="s">
        <v>278</v>
      </c>
    </row>
    <row r="3" spans="1:19" x14ac:dyDescent="0.25">
      <c r="A3" s="18" t="s">
        <v>389</v>
      </c>
      <c r="B3" s="18"/>
      <c r="L3" s="18" t="s">
        <v>389</v>
      </c>
      <c r="M3" s="18"/>
    </row>
    <row r="4" spans="1:19" x14ac:dyDescent="0.25">
      <c r="A4" s="17" t="s">
        <v>256</v>
      </c>
      <c r="B4" s="17"/>
      <c r="L4" s="17" t="s">
        <v>271</v>
      </c>
      <c r="M4" s="17"/>
    </row>
    <row r="6" spans="1:19" x14ac:dyDescent="0.25">
      <c r="A6" s="16"/>
      <c r="B6" s="3"/>
      <c r="C6" s="3"/>
      <c r="D6" s="3"/>
      <c r="E6" s="3" t="s">
        <v>3</v>
      </c>
      <c r="F6" s="3" t="s">
        <v>4</v>
      </c>
      <c r="G6" s="3" t="s">
        <v>5</v>
      </c>
      <c r="H6" s="4">
        <v>2020</v>
      </c>
      <c r="L6" s="16"/>
      <c r="M6" s="3"/>
      <c r="N6" s="3"/>
      <c r="O6" s="3"/>
      <c r="P6" s="3" t="s">
        <v>3</v>
      </c>
      <c r="Q6" s="3" t="s">
        <v>4</v>
      </c>
      <c r="R6" s="3" t="s">
        <v>5</v>
      </c>
      <c r="S6" s="4">
        <v>2020</v>
      </c>
    </row>
    <row r="7" spans="1:19" x14ac:dyDescent="0.25">
      <c r="A7" s="30"/>
      <c r="H7" s="66"/>
      <c r="L7" s="30"/>
      <c r="S7" s="66"/>
    </row>
    <row r="8" spans="1:19" x14ac:dyDescent="0.25">
      <c r="A8" s="30"/>
      <c r="B8" s="155" t="s">
        <v>19</v>
      </c>
      <c r="C8" s="64" t="s">
        <v>82</v>
      </c>
      <c r="D8" s="7" t="s">
        <v>6</v>
      </c>
      <c r="E8" s="44">
        <v>227962.29718562745</v>
      </c>
      <c r="F8" s="44">
        <v>287973.51481051254</v>
      </c>
      <c r="G8" s="44">
        <v>272410.29749988881</v>
      </c>
      <c r="H8" s="40">
        <v>309568.40472241194</v>
      </c>
      <c r="L8" s="30"/>
      <c r="M8" s="155" t="s">
        <v>19</v>
      </c>
      <c r="N8" s="64" t="s">
        <v>82</v>
      </c>
      <c r="O8" s="7" t="s">
        <v>6</v>
      </c>
      <c r="P8" s="44">
        <f>+E8*'71'!E$27</f>
        <v>285180.83377921995</v>
      </c>
      <c r="Q8" s="44">
        <f>+F8*'71'!F$27</f>
        <v>328001.83336917381</v>
      </c>
      <c r="R8" s="44">
        <f>+G8*'71'!G$27</f>
        <v>295837.58308487927</v>
      </c>
      <c r="S8" s="40">
        <f>+H8*'71'!H$27</f>
        <v>309568.40472241194</v>
      </c>
    </row>
    <row r="9" spans="1:19" x14ac:dyDescent="0.25">
      <c r="A9" s="30"/>
      <c r="B9" s="153"/>
      <c r="C9" s="64"/>
      <c r="D9" s="7" t="s">
        <v>41</v>
      </c>
      <c r="E9" s="44">
        <v>10280.042195458627</v>
      </c>
      <c r="F9" s="44">
        <v>26421.93805288474</v>
      </c>
      <c r="G9" s="44">
        <v>12196.261776741858</v>
      </c>
      <c r="H9" s="40">
        <v>22713.134709031787</v>
      </c>
      <c r="L9" s="30"/>
      <c r="M9" s="153"/>
      <c r="N9" s="64"/>
      <c r="O9" s="7" t="s">
        <v>41</v>
      </c>
      <c r="P9" s="44">
        <f>+E9*'71'!E$27</f>
        <v>12860.332786518742</v>
      </c>
      <c r="Q9" s="44">
        <f>+F9*'71'!F$27</f>
        <v>30094.587442235719</v>
      </c>
      <c r="R9" s="44">
        <f>+G9*'71'!G$27</f>
        <v>13245.140289541658</v>
      </c>
      <c r="S9" s="40">
        <f>+H9*'71'!H$27</f>
        <v>22713.134709031787</v>
      </c>
    </row>
    <row r="10" spans="1:19" x14ac:dyDescent="0.25">
      <c r="A10" s="30"/>
      <c r="B10" s="153"/>
      <c r="C10" s="64" t="s">
        <v>83</v>
      </c>
      <c r="D10" s="7" t="s">
        <v>6</v>
      </c>
      <c r="E10" s="44">
        <v>253636.50879590245</v>
      </c>
      <c r="F10" s="44">
        <v>292146.2398721705</v>
      </c>
      <c r="G10" s="44">
        <v>316723.17631570261</v>
      </c>
      <c r="H10" s="40">
        <v>327723.78372650134</v>
      </c>
      <c r="L10" s="30"/>
      <c r="M10" s="153"/>
      <c r="N10" s="64" t="s">
        <v>83</v>
      </c>
      <c r="O10" s="7" t="s">
        <v>6</v>
      </c>
      <c r="P10" s="44">
        <f>+E10*'71'!E$27</f>
        <v>317299.27250367391</v>
      </c>
      <c r="Q10" s="44">
        <f>+F10*'71'!F$27</f>
        <v>332754.5672144022</v>
      </c>
      <c r="R10" s="44">
        <f>+G10*'71'!G$27</f>
        <v>343961.36947885307</v>
      </c>
      <c r="S10" s="40">
        <f>+H10*'71'!H$27</f>
        <v>327723.78372650134</v>
      </c>
    </row>
    <row r="11" spans="1:19" x14ac:dyDescent="0.25">
      <c r="A11" s="30"/>
      <c r="B11" s="153"/>
      <c r="C11" s="64"/>
      <c r="D11" s="7" t="s">
        <v>41</v>
      </c>
      <c r="E11" s="44">
        <v>4497.1557479244948</v>
      </c>
      <c r="F11" s="44">
        <v>4967.040824524418</v>
      </c>
      <c r="G11" s="44">
        <v>3935.7378025722865</v>
      </c>
      <c r="H11" s="40">
        <v>6504.1968155269597</v>
      </c>
      <c r="L11" s="30"/>
      <c r="M11" s="153"/>
      <c r="N11" s="64"/>
      <c r="O11" s="7" t="s">
        <v>41</v>
      </c>
      <c r="P11" s="44">
        <f>+E11*'71'!E$27</f>
        <v>5625.9418406535424</v>
      </c>
      <c r="Q11" s="44">
        <f>+F11*'71'!F$27</f>
        <v>5657.4594991333124</v>
      </c>
      <c r="R11" s="44">
        <f>+G11*'71'!G$27</f>
        <v>4274.211253593503</v>
      </c>
      <c r="S11" s="40">
        <f>+H11*'71'!H$27</f>
        <v>6504.1968155269597</v>
      </c>
    </row>
    <row r="12" spans="1:19" x14ac:dyDescent="0.25">
      <c r="A12" s="30"/>
      <c r="B12" s="153"/>
      <c r="C12" s="64" t="s">
        <v>84</v>
      </c>
      <c r="D12" s="7" t="s">
        <v>6</v>
      </c>
      <c r="E12" s="44">
        <v>291427.58686744346</v>
      </c>
      <c r="F12" s="44">
        <v>326281.59455835825</v>
      </c>
      <c r="G12" s="44">
        <v>354846.02432431211</v>
      </c>
      <c r="H12" s="40">
        <v>371257.31411315897</v>
      </c>
      <c r="L12" s="30"/>
      <c r="M12" s="153"/>
      <c r="N12" s="64" t="s">
        <v>84</v>
      </c>
      <c r="O12" s="7" t="s">
        <v>6</v>
      </c>
      <c r="P12" s="44">
        <f>+E12*'71'!E$27</f>
        <v>364575.91117117176</v>
      </c>
      <c r="Q12" s="44">
        <f>+F12*'71'!F$27</f>
        <v>371634.73620197002</v>
      </c>
      <c r="R12" s="44">
        <f>+G12*'71'!G$27</f>
        <v>385362.782416203</v>
      </c>
      <c r="S12" s="40">
        <f>+H12*'71'!H$27</f>
        <v>371257.31411315897</v>
      </c>
    </row>
    <row r="13" spans="1:19" x14ac:dyDescent="0.25">
      <c r="A13" s="30"/>
      <c r="B13" s="153"/>
      <c r="C13" s="64"/>
      <c r="D13" s="7" t="s">
        <v>41</v>
      </c>
      <c r="E13" s="44">
        <v>6390.0351348541381</v>
      </c>
      <c r="F13" s="44">
        <v>4365.0083924184119</v>
      </c>
      <c r="G13" s="44">
        <v>4302.2285956474661</v>
      </c>
      <c r="H13" s="40">
        <v>7534.2289643522745</v>
      </c>
      <c r="L13" s="30"/>
      <c r="M13" s="153"/>
      <c r="N13" s="64"/>
      <c r="O13" s="7" t="s">
        <v>41</v>
      </c>
      <c r="P13" s="44">
        <f>+E13*'71'!E$27</f>
        <v>7993.9339537025262</v>
      </c>
      <c r="Q13" s="44">
        <f>+F13*'71'!F$27</f>
        <v>4971.7445589645713</v>
      </c>
      <c r="R13" s="44">
        <f>+G13*'71'!G$27</f>
        <v>4672.2202548731484</v>
      </c>
      <c r="S13" s="40">
        <f>+H13*'71'!H$27</f>
        <v>7534.2289643522745</v>
      </c>
    </row>
    <row r="14" spans="1:19" x14ac:dyDescent="0.25">
      <c r="A14" s="30"/>
      <c r="B14" s="153"/>
      <c r="C14" s="64" t="s">
        <v>85</v>
      </c>
      <c r="D14" s="7" t="s">
        <v>6</v>
      </c>
      <c r="E14" s="44">
        <v>319621.7868571906</v>
      </c>
      <c r="F14" s="44">
        <v>368262.50106828706</v>
      </c>
      <c r="G14" s="44">
        <v>393502.14462814509</v>
      </c>
      <c r="H14" s="40">
        <v>417267.83245002443</v>
      </c>
      <c r="L14" s="30"/>
      <c r="M14" s="153"/>
      <c r="N14" s="64" t="s">
        <v>85</v>
      </c>
      <c r="O14" s="7" t="s">
        <v>6</v>
      </c>
      <c r="P14" s="44">
        <f>+E14*'71'!E$27</f>
        <v>399846.85535834543</v>
      </c>
      <c r="Q14" s="44">
        <f>+F14*'71'!F$27</f>
        <v>419450.98871677899</v>
      </c>
      <c r="R14" s="44">
        <f>+G14*'71'!G$27</f>
        <v>427343.32906616561</v>
      </c>
      <c r="S14" s="40">
        <f>+H14*'71'!H$27</f>
        <v>417267.83245002443</v>
      </c>
    </row>
    <row r="15" spans="1:19" x14ac:dyDescent="0.25">
      <c r="A15" s="30"/>
      <c r="B15" s="153"/>
      <c r="C15" s="64"/>
      <c r="D15" s="7" t="s">
        <v>41</v>
      </c>
      <c r="E15" s="44">
        <v>6548.0054296649269</v>
      </c>
      <c r="F15" s="44">
        <v>4535.7410600465419</v>
      </c>
      <c r="G15" s="44">
        <v>6334.8786672623437</v>
      </c>
      <c r="H15" s="40">
        <v>10926.75747349517</v>
      </c>
      <c r="L15" s="30"/>
      <c r="M15" s="153"/>
      <c r="N15" s="64"/>
      <c r="O15" s="7" t="s">
        <v>41</v>
      </c>
      <c r="P15" s="44">
        <f>+E15*'71'!E$27</f>
        <v>8191.5547925108231</v>
      </c>
      <c r="Q15" s="44">
        <f>+F15*'71'!F$27</f>
        <v>5166.2090673930115</v>
      </c>
      <c r="R15" s="44">
        <f>+G15*'71'!G$27</f>
        <v>6879.6782326469056</v>
      </c>
      <c r="S15" s="40">
        <f>+H15*'71'!H$27</f>
        <v>10926.75747349517</v>
      </c>
    </row>
    <row r="16" spans="1:19" x14ac:dyDescent="0.25">
      <c r="A16" s="30"/>
      <c r="B16" s="153"/>
      <c r="C16" s="64" t="s">
        <v>86</v>
      </c>
      <c r="D16" s="7" t="s">
        <v>6</v>
      </c>
      <c r="E16" s="44">
        <v>407132.57581816759</v>
      </c>
      <c r="F16" s="44">
        <v>439610.57267549151</v>
      </c>
      <c r="G16" s="44">
        <v>472218.45383761579</v>
      </c>
      <c r="H16" s="40">
        <v>503154.85416252096</v>
      </c>
      <c r="L16" s="30"/>
      <c r="M16" s="153"/>
      <c r="N16" s="64" t="s">
        <v>86</v>
      </c>
      <c r="O16" s="7" t="s">
        <v>6</v>
      </c>
      <c r="P16" s="44">
        <f>+E16*'71'!E$27</f>
        <v>509322.85234852764</v>
      </c>
      <c r="Q16" s="44">
        <f>+F16*'71'!F$27</f>
        <v>500716.44227738481</v>
      </c>
      <c r="R16" s="44">
        <f>+G16*'71'!G$27</f>
        <v>512829.24086765078</v>
      </c>
      <c r="S16" s="40">
        <f>+H16*'71'!H$27</f>
        <v>503154.85416252096</v>
      </c>
    </row>
    <row r="17" spans="1:19" x14ac:dyDescent="0.25">
      <c r="A17" s="30"/>
      <c r="B17" s="153"/>
      <c r="C17" s="64"/>
      <c r="D17" s="7" t="s">
        <v>41</v>
      </c>
      <c r="E17" s="44">
        <v>7128.7309567889879</v>
      </c>
      <c r="F17" s="44">
        <v>3520.0929113930715</v>
      </c>
      <c r="G17" s="44">
        <v>4556.8990438402725</v>
      </c>
      <c r="H17" s="40">
        <v>8542.633430351907</v>
      </c>
      <c r="L17" s="30"/>
      <c r="M17" s="153"/>
      <c r="N17" s="64"/>
      <c r="O17" s="7" t="s">
        <v>41</v>
      </c>
      <c r="P17" s="44">
        <f>+E17*'71'!E$27</f>
        <v>8918.0424269430223</v>
      </c>
      <c r="Q17" s="44">
        <f>+F17*'71'!F$27</f>
        <v>4009.3858260767083</v>
      </c>
      <c r="R17" s="44">
        <f>+G17*'71'!G$27</f>
        <v>4948.7923616105363</v>
      </c>
      <c r="S17" s="40">
        <f>+H17*'71'!H$27</f>
        <v>8542.633430351907</v>
      </c>
    </row>
    <row r="18" spans="1:19" x14ac:dyDescent="0.25">
      <c r="A18" s="30"/>
      <c r="B18" s="153"/>
      <c r="C18" s="64" t="s">
        <v>87</v>
      </c>
      <c r="D18" s="7" t="s">
        <v>6</v>
      </c>
      <c r="E18" s="44">
        <v>546317.43157064961</v>
      </c>
      <c r="F18" s="44">
        <v>536600.27908042527</v>
      </c>
      <c r="G18" s="44">
        <v>590901.80690743495</v>
      </c>
      <c r="H18" s="40">
        <v>681948.81401908107</v>
      </c>
      <c r="L18" s="30"/>
      <c r="M18" s="153"/>
      <c r="N18" s="64" t="s">
        <v>87</v>
      </c>
      <c r="O18" s="7" t="s">
        <v>6</v>
      </c>
      <c r="P18" s="44">
        <f>+E18*'71'!E$27</f>
        <v>683443.10689488263</v>
      </c>
      <c r="Q18" s="44">
        <f>+F18*'71'!F$27</f>
        <v>611187.71787260438</v>
      </c>
      <c r="R18" s="44">
        <f>+G18*'71'!G$27</f>
        <v>641719.36230147444</v>
      </c>
      <c r="S18" s="40">
        <f>+H18*'71'!H$27</f>
        <v>681948.81401908107</v>
      </c>
    </row>
    <row r="19" spans="1:19" x14ac:dyDescent="0.25">
      <c r="A19" s="30"/>
      <c r="B19" s="153"/>
      <c r="C19" s="64"/>
      <c r="D19" s="7" t="s">
        <v>41</v>
      </c>
      <c r="E19" s="44">
        <v>24519.741380248881</v>
      </c>
      <c r="F19" s="44">
        <v>10911.915212582002</v>
      </c>
      <c r="G19" s="44">
        <v>17874.580454521216</v>
      </c>
      <c r="H19" s="40">
        <v>42434.4962618141</v>
      </c>
      <c r="L19" s="30"/>
      <c r="M19" s="153"/>
      <c r="N19" s="64"/>
      <c r="O19" s="7" t="s">
        <v>41</v>
      </c>
      <c r="P19" s="44">
        <f>+E19*'71'!E$27</f>
        <v>30674.196466691348</v>
      </c>
      <c r="Q19" s="44">
        <f>+F19*'71'!F$27</f>
        <v>12428.671427130901</v>
      </c>
      <c r="R19" s="44">
        <f>+G19*'71'!G$27</f>
        <v>19411.794373610042</v>
      </c>
      <c r="S19" s="40">
        <f>+H19*'71'!H$27</f>
        <v>42434.4962618141</v>
      </c>
    </row>
    <row r="20" spans="1:19" x14ac:dyDescent="0.25">
      <c r="A20" s="30"/>
      <c r="B20" s="153"/>
      <c r="C20" s="64" t="s">
        <v>88</v>
      </c>
      <c r="D20" s="7" t="s">
        <v>6</v>
      </c>
      <c r="E20" s="44">
        <v>1092567.6744764911</v>
      </c>
      <c r="F20" s="44">
        <v>1180177.5501721741</v>
      </c>
      <c r="G20" s="44">
        <v>1229028.2185585704</v>
      </c>
      <c r="H20" s="40">
        <v>1322175.3689989469</v>
      </c>
      <c r="L20" s="30"/>
      <c r="M20" s="153"/>
      <c r="N20" s="64" t="s">
        <v>88</v>
      </c>
      <c r="O20" s="7" t="s">
        <v>6</v>
      </c>
      <c r="P20" s="44">
        <f>+E20*'71'!E$27</f>
        <v>1366802.1607700903</v>
      </c>
      <c r="Q20" s="44">
        <f>+F20*'71'!F$27</f>
        <v>1344222.2296461063</v>
      </c>
      <c r="R20" s="44">
        <f>+G20*'71'!G$27</f>
        <v>1334724.6453546076</v>
      </c>
      <c r="S20" s="40">
        <f>+H20*'71'!H$27</f>
        <v>1322175.3689989469</v>
      </c>
    </row>
    <row r="21" spans="1:19" x14ac:dyDescent="0.25">
      <c r="A21" s="30"/>
      <c r="B21" s="153"/>
      <c r="C21" s="64"/>
      <c r="D21" s="7" t="s">
        <v>41</v>
      </c>
      <c r="E21" s="44">
        <v>32982.722431743547</v>
      </c>
      <c r="F21" s="44">
        <v>29851.898447217111</v>
      </c>
      <c r="G21" s="44">
        <v>33868.479858857681</v>
      </c>
      <c r="H21" s="40">
        <v>34569.426114246256</v>
      </c>
      <c r="L21" s="30"/>
      <c r="M21" s="153"/>
      <c r="N21" s="64"/>
      <c r="O21" s="7" t="s">
        <v>41</v>
      </c>
      <c r="P21" s="44">
        <f>+E21*'71'!E$27</f>
        <v>41261.385762111175</v>
      </c>
      <c r="Q21" s="44">
        <f>+F21*'71'!F$27</f>
        <v>34001.312331380286</v>
      </c>
      <c r="R21" s="44">
        <f>+G21*'71'!G$27</f>
        <v>36781.169126719447</v>
      </c>
      <c r="S21" s="40">
        <f>+H21*'71'!H$27</f>
        <v>34569.426114246256</v>
      </c>
    </row>
    <row r="22" spans="1:19" x14ac:dyDescent="0.25">
      <c r="A22" s="30"/>
      <c r="B22" s="153"/>
      <c r="C22" s="64" t="s">
        <v>89</v>
      </c>
      <c r="D22" s="7" t="s">
        <v>6</v>
      </c>
      <c r="E22" s="44">
        <v>576967.68050708272</v>
      </c>
      <c r="F22" s="44">
        <v>548617.22671480139</v>
      </c>
      <c r="G22" s="44">
        <v>683796.85850614053</v>
      </c>
      <c r="H22" s="40">
        <v>931274.87732078205</v>
      </c>
      <c r="L22" s="30"/>
      <c r="M22" s="153"/>
      <c r="N22" s="64" t="s">
        <v>89</v>
      </c>
      <c r="O22" s="7" t="s">
        <v>6</v>
      </c>
      <c r="P22" s="44">
        <f>+E22*'71'!E$27</f>
        <v>721786.56831436045</v>
      </c>
      <c r="Q22" s="44">
        <f>+F22*'71'!F$27</f>
        <v>624875.02122815885</v>
      </c>
      <c r="R22" s="44">
        <f>+G22*'71'!G$27</f>
        <v>742603.38833766861</v>
      </c>
      <c r="S22" s="40">
        <f>+H22*'71'!H$27</f>
        <v>931274.87732078205</v>
      </c>
    </row>
    <row r="23" spans="1:19" x14ac:dyDescent="0.25">
      <c r="A23" s="30"/>
      <c r="B23" s="153"/>
      <c r="C23" s="64"/>
      <c r="D23" s="7" t="s">
        <v>41</v>
      </c>
      <c r="E23" s="44">
        <v>99202.378458762687</v>
      </c>
      <c r="F23" s="44">
        <v>66599.713348048768</v>
      </c>
      <c r="G23" s="44">
        <v>80398.276855492644</v>
      </c>
      <c r="H23" s="40">
        <v>60105.15870454898</v>
      </c>
      <c r="L23" s="30"/>
      <c r="M23" s="153"/>
      <c r="N23" s="64"/>
      <c r="O23" s="7" t="s">
        <v>41</v>
      </c>
      <c r="P23" s="44">
        <f>+E23*'71'!E$27</f>
        <v>124102.17545191212</v>
      </c>
      <c r="Q23" s="44">
        <f>+F23*'71'!F$27</f>
        <v>75857.073503427542</v>
      </c>
      <c r="R23" s="44">
        <f>+G23*'71'!G$27</f>
        <v>87312.528665065023</v>
      </c>
      <c r="S23" s="40">
        <f>+H23*'71'!H$27</f>
        <v>60105.15870454898</v>
      </c>
    </row>
    <row r="24" spans="1:19" x14ac:dyDescent="0.25">
      <c r="A24" s="30"/>
      <c r="B24" s="153"/>
      <c r="C24" s="73" t="s">
        <v>20</v>
      </c>
      <c r="D24" s="7" t="s">
        <v>6</v>
      </c>
      <c r="E24" s="44">
        <f>+'91'!E29</f>
        <v>511224.7326053693</v>
      </c>
      <c r="F24" s="44">
        <f>+'91'!F29</f>
        <v>570226.65511341405</v>
      </c>
      <c r="G24" s="44">
        <f>+'91'!G29</f>
        <v>624744.47660233383</v>
      </c>
      <c r="H24" s="40">
        <f>+'91'!H29</f>
        <v>754408.13384092355</v>
      </c>
      <c r="L24" s="30"/>
      <c r="M24" s="153"/>
      <c r="N24" s="73" t="s">
        <v>20</v>
      </c>
      <c r="O24" s="7" t="s">
        <v>6</v>
      </c>
      <c r="P24" s="44">
        <f>+E24*'71'!E$27</f>
        <v>639542.14048931689</v>
      </c>
      <c r="Q24" s="44">
        <f>+F24*'71'!F$27</f>
        <v>649488.16017417866</v>
      </c>
      <c r="R24" s="44">
        <f>+G24*'71'!G$27</f>
        <v>678472.50159013458</v>
      </c>
      <c r="S24" s="40">
        <f>+H24*'71'!H$27</f>
        <v>754408.13384092355</v>
      </c>
    </row>
    <row r="25" spans="1:19" x14ac:dyDescent="0.25">
      <c r="A25" s="30"/>
      <c r="C25" s="62"/>
      <c r="D25" s="7" t="s">
        <v>7</v>
      </c>
      <c r="E25" s="44">
        <f>+'91'!E30</f>
        <v>9501.0341538378143</v>
      </c>
      <c r="F25" s="44">
        <f>+'91'!F30</f>
        <v>8939.0669741820348</v>
      </c>
      <c r="G25" s="44">
        <f>+'91'!G30</f>
        <v>10859.640004931956</v>
      </c>
      <c r="H25" s="40">
        <f>+'91'!H30</f>
        <v>12652.23500929355</v>
      </c>
      <c r="L25" s="30"/>
      <c r="N25" s="62"/>
      <c r="O25" s="7" t="s">
        <v>7</v>
      </c>
      <c r="P25" s="44">
        <f>+E25*'71'!E$27</f>
        <v>11885.793726451104</v>
      </c>
      <c r="Q25" s="44">
        <f>+F25*'71'!F$27</f>
        <v>10181.597283593337</v>
      </c>
      <c r="R25" s="44">
        <f>+G25*'71'!G$27</f>
        <v>11793.569045356106</v>
      </c>
      <c r="S25" s="40">
        <f>+H25*'71'!H$27</f>
        <v>12652.23500929355</v>
      </c>
    </row>
    <row r="26" spans="1:19" x14ac:dyDescent="0.25">
      <c r="A26" s="30"/>
      <c r="E26" s="158"/>
      <c r="F26" s="158"/>
      <c r="G26" s="158"/>
      <c r="H26" s="159"/>
      <c r="L26" s="30"/>
      <c r="P26" s="44"/>
      <c r="Q26" s="44"/>
      <c r="R26" s="44"/>
      <c r="S26" s="40"/>
    </row>
    <row r="27" spans="1:19" x14ac:dyDescent="0.25">
      <c r="A27" s="30"/>
      <c r="B27" s="155" t="s">
        <v>19</v>
      </c>
      <c r="C27" s="64" t="s">
        <v>82</v>
      </c>
      <c r="D27" s="7" t="s">
        <v>6</v>
      </c>
      <c r="E27" s="44">
        <v>166234.10238698602</v>
      </c>
      <c r="F27" s="44">
        <v>195160.99960319209</v>
      </c>
      <c r="G27" s="44">
        <v>230271.15964408725</v>
      </c>
      <c r="H27" s="40">
        <v>231796.94790497568</v>
      </c>
      <c r="L27" s="30"/>
      <c r="M27" s="155" t="s">
        <v>19</v>
      </c>
      <c r="N27" s="64" t="s">
        <v>82</v>
      </c>
      <c r="O27" s="7" t="s">
        <v>6</v>
      </c>
      <c r="P27" s="44">
        <f>+E27*'71'!E$27</f>
        <v>207958.86208611951</v>
      </c>
      <c r="Q27" s="44">
        <f>+F27*'71'!F$27</f>
        <v>222288.37854803581</v>
      </c>
      <c r="R27" s="44">
        <f>+G27*'71'!G$27</f>
        <v>250074.47937347877</v>
      </c>
      <c r="S27" s="40">
        <f>+H27*'71'!H$27</f>
        <v>231796.94790497568</v>
      </c>
    </row>
    <row r="28" spans="1:19" x14ac:dyDescent="0.25">
      <c r="A28" s="30"/>
      <c r="B28" s="153"/>
      <c r="C28" s="64"/>
      <c r="D28" s="7" t="s">
        <v>41</v>
      </c>
      <c r="E28" s="44">
        <v>11565.476619108269</v>
      </c>
      <c r="F28" s="44">
        <v>12271.167813639382</v>
      </c>
      <c r="G28" s="44">
        <v>12984.52709933519</v>
      </c>
      <c r="H28" s="40">
        <v>17061.912729210326</v>
      </c>
      <c r="L28" s="30"/>
      <c r="M28" s="153"/>
      <c r="N28" s="64"/>
      <c r="O28" s="7" t="s">
        <v>41</v>
      </c>
      <c r="P28" s="44">
        <f>+E28*'71'!E$27</f>
        <v>14468.411250504443</v>
      </c>
      <c r="Q28" s="44">
        <f>+F28*'71'!F$27</f>
        <v>13976.860139735256</v>
      </c>
      <c r="R28" s="44">
        <f>+G28*'71'!G$27</f>
        <v>14101.196429878017</v>
      </c>
      <c r="S28" s="40">
        <f>+H28*'71'!H$27</f>
        <v>17061.912729210326</v>
      </c>
    </row>
    <row r="29" spans="1:19" x14ac:dyDescent="0.25">
      <c r="A29" s="30"/>
      <c r="B29" s="153"/>
      <c r="C29" s="64" t="s">
        <v>83</v>
      </c>
      <c r="D29" s="7" t="s">
        <v>6</v>
      </c>
      <c r="E29" s="44">
        <v>173974.58339044012</v>
      </c>
      <c r="F29" s="44">
        <v>201365.92365577433</v>
      </c>
      <c r="G29" s="44">
        <v>229733.92058529469</v>
      </c>
      <c r="H29" s="40">
        <v>234643.96064002495</v>
      </c>
      <c r="L29" s="30"/>
      <c r="M29" s="153"/>
      <c r="N29" s="64" t="s">
        <v>83</v>
      </c>
      <c r="O29" s="7" t="s">
        <v>6</v>
      </c>
      <c r="P29" s="44">
        <f>+E29*'71'!E$27</f>
        <v>217642.20382144058</v>
      </c>
      <c r="Q29" s="44">
        <f>+F29*'71'!F$27</f>
        <v>229355.78704392698</v>
      </c>
      <c r="R29" s="44">
        <f>+G29*'71'!G$27</f>
        <v>249491.03775563004</v>
      </c>
      <c r="S29" s="40">
        <f>+H29*'71'!H$27</f>
        <v>234643.96064002495</v>
      </c>
    </row>
    <row r="30" spans="1:19" x14ac:dyDescent="0.25">
      <c r="A30" s="30"/>
      <c r="B30" s="153"/>
      <c r="C30" s="64"/>
      <c r="D30" s="7" t="s">
        <v>41</v>
      </c>
      <c r="E30" s="44">
        <v>3027.6704323476333</v>
      </c>
      <c r="F30" s="44">
        <v>3833.590885915914</v>
      </c>
      <c r="G30" s="44">
        <v>3919.1144782082665</v>
      </c>
      <c r="H30" s="40">
        <v>5728.9253569479733</v>
      </c>
      <c r="L30" s="30"/>
      <c r="M30" s="153"/>
      <c r="N30" s="64"/>
      <c r="O30" s="7" t="s">
        <v>41</v>
      </c>
      <c r="P30" s="44">
        <f>+E30*'71'!E$27</f>
        <v>3787.615710866889</v>
      </c>
      <c r="Q30" s="44">
        <f>+F30*'71'!F$27</f>
        <v>4366.460019058226</v>
      </c>
      <c r="R30" s="44">
        <f>+G30*'71'!G$27</f>
        <v>4256.158323334178</v>
      </c>
      <c r="S30" s="40">
        <f>+H30*'71'!H$27</f>
        <v>5728.9253569479733</v>
      </c>
    </row>
    <row r="31" spans="1:19" x14ac:dyDescent="0.25">
      <c r="A31" s="30"/>
      <c r="B31" s="153"/>
      <c r="C31" s="64" t="s">
        <v>84</v>
      </c>
      <c r="D31" s="7" t="s">
        <v>6</v>
      </c>
      <c r="E31" s="44">
        <v>194858.30285158654</v>
      </c>
      <c r="F31" s="44">
        <v>223542.59589152419</v>
      </c>
      <c r="G31" s="44">
        <v>246646.78010481814</v>
      </c>
      <c r="H31" s="40">
        <v>284784.02038418339</v>
      </c>
      <c r="L31" s="30"/>
      <c r="M31" s="153"/>
      <c r="N31" s="64" t="s">
        <v>84</v>
      </c>
      <c r="O31" s="7" t="s">
        <v>6</v>
      </c>
      <c r="P31" s="44">
        <f>+E31*'71'!E$27</f>
        <v>243767.73686733475</v>
      </c>
      <c r="Q31" s="44">
        <f>+F31*'71'!F$27</f>
        <v>254615.01672044606</v>
      </c>
      <c r="R31" s="44">
        <f>+G31*'71'!G$27</f>
        <v>267858.40319383255</v>
      </c>
      <c r="S31" s="40">
        <f>+H31*'71'!H$27</f>
        <v>284784.02038418339</v>
      </c>
    </row>
    <row r="32" spans="1:19" x14ac:dyDescent="0.25">
      <c r="A32" s="30"/>
      <c r="B32" s="153"/>
      <c r="C32" s="64"/>
      <c r="D32" s="7" t="s">
        <v>41</v>
      </c>
      <c r="E32" s="44">
        <v>5605.8050228354268</v>
      </c>
      <c r="F32" s="44">
        <v>3314.1098654440143</v>
      </c>
      <c r="G32" s="44">
        <v>4605.195402277478</v>
      </c>
      <c r="H32" s="40">
        <v>13883.756300991326</v>
      </c>
      <c r="L32" s="30"/>
      <c r="M32" s="153"/>
      <c r="N32" s="64"/>
      <c r="O32" s="7" t="s">
        <v>41</v>
      </c>
      <c r="P32" s="44">
        <f>+E32*'71'!E$27</f>
        <v>7012.8620835671181</v>
      </c>
      <c r="Q32" s="44">
        <f>+F32*'71'!F$27</f>
        <v>3774.7711367407323</v>
      </c>
      <c r="R32" s="44">
        <f>+G32*'71'!G$27</f>
        <v>5001.2422068733413</v>
      </c>
      <c r="S32" s="40">
        <f>+H32*'71'!H$27</f>
        <v>13883.756300991326</v>
      </c>
    </row>
    <row r="33" spans="1:19" x14ac:dyDescent="0.25">
      <c r="A33" s="30"/>
      <c r="B33" s="153"/>
      <c r="C33" s="64" t="s">
        <v>85</v>
      </c>
      <c r="D33" s="7" t="s">
        <v>6</v>
      </c>
      <c r="E33" s="44">
        <v>214644.89652778432</v>
      </c>
      <c r="F33" s="44">
        <v>250295.04267687941</v>
      </c>
      <c r="G33" s="44">
        <v>275622.61243154213</v>
      </c>
      <c r="H33" s="40">
        <v>294192.18802693143</v>
      </c>
      <c r="L33" s="30"/>
      <c r="M33" s="153"/>
      <c r="N33" s="64" t="s">
        <v>85</v>
      </c>
      <c r="O33" s="7" t="s">
        <v>6</v>
      </c>
      <c r="P33" s="44">
        <f>+E33*'71'!E$27</f>
        <v>268520.76555625815</v>
      </c>
      <c r="Q33" s="44">
        <f>+F33*'71'!F$27</f>
        <v>285086.05360896565</v>
      </c>
      <c r="R33" s="44">
        <f>+G33*'71'!G$27</f>
        <v>299326.15710065479</v>
      </c>
      <c r="S33" s="40">
        <f>+H33*'71'!H$27</f>
        <v>294192.18802693143</v>
      </c>
    </row>
    <row r="34" spans="1:19" x14ac:dyDescent="0.25">
      <c r="A34" s="30"/>
      <c r="B34" s="153"/>
      <c r="C34" s="64"/>
      <c r="D34" s="7" t="s">
        <v>41</v>
      </c>
      <c r="E34" s="44">
        <v>4520.7462835302631</v>
      </c>
      <c r="F34" s="44">
        <v>5426.9679133888685</v>
      </c>
      <c r="G34" s="44">
        <v>5436.3123532389673</v>
      </c>
      <c r="H34" s="40">
        <v>8023.7813593383771</v>
      </c>
      <c r="L34" s="30"/>
      <c r="M34" s="153"/>
      <c r="N34" s="64"/>
      <c r="O34" s="7" t="s">
        <v>41</v>
      </c>
      <c r="P34" s="44">
        <f>+E34*'71'!E$27</f>
        <v>5655.453600696359</v>
      </c>
      <c r="Q34" s="44">
        <f>+F34*'71'!F$27</f>
        <v>6181.3164533499212</v>
      </c>
      <c r="R34" s="44">
        <f>+G34*'71'!G$27</f>
        <v>5903.8352156175188</v>
      </c>
      <c r="S34" s="40">
        <f>+H34*'71'!H$27</f>
        <v>8023.7813593383771</v>
      </c>
    </row>
    <row r="35" spans="1:19" x14ac:dyDescent="0.25">
      <c r="A35" s="30"/>
      <c r="B35" s="153"/>
      <c r="C35" s="64" t="s">
        <v>86</v>
      </c>
      <c r="D35" s="7" t="s">
        <v>6</v>
      </c>
      <c r="E35" s="44">
        <v>271449.31264898233</v>
      </c>
      <c r="F35" s="44">
        <v>305285.84573341039</v>
      </c>
      <c r="G35" s="44">
        <v>334097.12696842366</v>
      </c>
      <c r="H35" s="40">
        <v>351829.37828019576</v>
      </c>
      <c r="L35" s="30"/>
      <c r="M35" s="153"/>
      <c r="N35" s="64" t="s">
        <v>86</v>
      </c>
      <c r="O35" s="7" t="s">
        <v>6</v>
      </c>
      <c r="P35" s="44">
        <f>+E35*'71'!E$27</f>
        <v>339583.09012387687</v>
      </c>
      <c r="Q35" s="44">
        <f>+F35*'71'!F$27</f>
        <v>347720.57829035446</v>
      </c>
      <c r="R35" s="44">
        <f>+G35*'71'!G$27</f>
        <v>362829.47988770815</v>
      </c>
      <c r="S35" s="40">
        <f>+H35*'71'!H$27</f>
        <v>351829.37828019576</v>
      </c>
    </row>
    <row r="36" spans="1:19" x14ac:dyDescent="0.25">
      <c r="A36" s="30"/>
      <c r="B36" s="153"/>
      <c r="C36" s="64"/>
      <c r="D36" s="7" t="s">
        <v>41</v>
      </c>
      <c r="E36" s="44">
        <v>5915.5091236910848</v>
      </c>
      <c r="F36" s="44">
        <v>2768.4824234707698</v>
      </c>
      <c r="G36" s="44">
        <v>3148.5871584319125</v>
      </c>
      <c r="H36" s="40">
        <v>4133.2078042124067</v>
      </c>
      <c r="L36" s="30"/>
      <c r="M36" s="153"/>
      <c r="N36" s="64"/>
      <c r="O36" s="7" t="s">
        <v>41</v>
      </c>
      <c r="P36" s="44">
        <f>+E36*'71'!E$27</f>
        <v>7400.3019137375468</v>
      </c>
      <c r="Q36" s="44">
        <f>+F36*'71'!F$27</f>
        <v>3153.3014803332071</v>
      </c>
      <c r="R36" s="44">
        <f>+G36*'71'!G$27</f>
        <v>3419.3656540570573</v>
      </c>
      <c r="S36" s="40">
        <f>+H36*'71'!H$27</f>
        <v>4133.2078042124067</v>
      </c>
    </row>
    <row r="37" spans="1:19" x14ac:dyDescent="0.25">
      <c r="A37" s="30"/>
      <c r="B37" s="153"/>
      <c r="C37" s="64" t="s">
        <v>87</v>
      </c>
      <c r="D37" s="7" t="s">
        <v>6</v>
      </c>
      <c r="E37" s="44">
        <v>344747.64303241484</v>
      </c>
      <c r="F37" s="44">
        <v>387896.82300151599</v>
      </c>
      <c r="G37" s="44">
        <v>416228.8512431439</v>
      </c>
      <c r="H37" s="40">
        <v>467609.45782920468</v>
      </c>
      <c r="L37" s="30"/>
      <c r="M37" s="153"/>
      <c r="N37" s="64" t="s">
        <v>87</v>
      </c>
      <c r="O37" s="7" t="s">
        <v>6</v>
      </c>
      <c r="P37" s="44">
        <f>+E37*'71'!E$27</f>
        <v>431279.30143355095</v>
      </c>
      <c r="Q37" s="44">
        <f>+F37*'71'!F$27</f>
        <v>441814.4813987267</v>
      </c>
      <c r="R37" s="44">
        <f>+G37*'71'!G$27</f>
        <v>452024.53245005431</v>
      </c>
      <c r="S37" s="40">
        <f>+H37*'71'!H$27</f>
        <v>467609.45782920468</v>
      </c>
    </row>
    <row r="38" spans="1:19" x14ac:dyDescent="0.25">
      <c r="A38" s="30"/>
      <c r="B38" s="153"/>
      <c r="C38" s="64"/>
      <c r="D38" s="7" t="s">
        <v>41</v>
      </c>
      <c r="E38" s="44">
        <v>14895.294593851093</v>
      </c>
      <c r="F38" s="44">
        <v>15550.203859342908</v>
      </c>
      <c r="G38" s="44">
        <v>9345.8149635938571</v>
      </c>
      <c r="H38" s="40">
        <v>10750.327517750409</v>
      </c>
      <c r="L38" s="30"/>
      <c r="M38" s="153"/>
      <c r="N38" s="64"/>
      <c r="O38" s="7" t="s">
        <v>41</v>
      </c>
      <c r="P38" s="44">
        <f>+E38*'71'!E$27</f>
        <v>18634.013536907714</v>
      </c>
      <c r="Q38" s="44">
        <f>+F38*'71'!F$27</f>
        <v>17711.682195791571</v>
      </c>
      <c r="R38" s="44">
        <f>+G38*'71'!G$27</f>
        <v>10149.55505046293</v>
      </c>
      <c r="S38" s="40">
        <f>+H38*'71'!H$27</f>
        <v>10750.327517750409</v>
      </c>
    </row>
    <row r="39" spans="1:19" x14ac:dyDescent="0.25">
      <c r="A39" s="30"/>
      <c r="B39" s="153"/>
      <c r="C39" s="64" t="s">
        <v>88</v>
      </c>
      <c r="D39" s="7" t="s">
        <v>6</v>
      </c>
      <c r="E39" s="44">
        <v>670948.82931870152</v>
      </c>
      <c r="F39" s="44">
        <v>734470.00527800748</v>
      </c>
      <c r="G39" s="44">
        <v>825359.05836584687</v>
      </c>
      <c r="H39" s="40">
        <v>887708.89508783433</v>
      </c>
      <c r="L39" s="30"/>
      <c r="M39" s="153"/>
      <c r="N39" s="64" t="s">
        <v>88</v>
      </c>
      <c r="O39" s="7" t="s">
        <v>6</v>
      </c>
      <c r="P39" s="44">
        <f>+E39*'71'!E$27</f>
        <v>839356.98547769547</v>
      </c>
      <c r="Q39" s="44">
        <f>+F39*'71'!F$27</f>
        <v>836561.33601165051</v>
      </c>
      <c r="R39" s="44">
        <f>+G39*'71'!G$27</f>
        <v>896339.93738530972</v>
      </c>
      <c r="S39" s="40">
        <f>+H39*'71'!H$27</f>
        <v>887708.89508783433</v>
      </c>
    </row>
    <row r="40" spans="1:19" x14ac:dyDescent="0.25">
      <c r="A40" s="30"/>
      <c r="B40" s="153"/>
      <c r="C40" s="64"/>
      <c r="D40" s="7" t="s">
        <v>41</v>
      </c>
      <c r="E40" s="44">
        <v>15336.824795891867</v>
      </c>
      <c r="F40" s="44">
        <v>11863.05518070232</v>
      </c>
      <c r="G40" s="44">
        <v>16568.245156798665</v>
      </c>
      <c r="H40" s="40">
        <v>16301.584704351366</v>
      </c>
      <c r="L40" s="30"/>
      <c r="M40" s="153"/>
      <c r="N40" s="64"/>
      <c r="O40" s="7" t="s">
        <v>41</v>
      </c>
      <c r="P40" s="44">
        <f>+E40*'71'!E$27</f>
        <v>19186.367819660725</v>
      </c>
      <c r="Q40" s="44">
        <f>+F40*'71'!F$27</f>
        <v>13512.019850819943</v>
      </c>
      <c r="R40" s="44">
        <f>+G40*'71'!G$27</f>
        <v>17993.11424028335</v>
      </c>
      <c r="S40" s="40">
        <f>+H40*'71'!H$27</f>
        <v>16301.584704351366</v>
      </c>
    </row>
    <row r="41" spans="1:19" x14ac:dyDescent="0.25">
      <c r="A41" s="30"/>
      <c r="B41" s="153"/>
      <c r="C41" s="64" t="s">
        <v>89</v>
      </c>
      <c r="D41" s="7" t="s">
        <v>6</v>
      </c>
      <c r="E41" s="44">
        <v>531239.18600124575</v>
      </c>
      <c r="F41" s="44">
        <v>470338.61827560794</v>
      </c>
      <c r="G41" s="44">
        <v>569619.71404323296</v>
      </c>
      <c r="H41" s="40">
        <v>730272.72555363527</v>
      </c>
      <c r="L41" s="30"/>
      <c r="M41" s="153"/>
      <c r="N41" s="64" t="s">
        <v>89</v>
      </c>
      <c r="O41" s="7" t="s">
        <v>6</v>
      </c>
      <c r="P41" s="44">
        <f>+E41*'71'!E$27</f>
        <v>664580.22168755834</v>
      </c>
      <c r="Q41" s="44">
        <f>+F41*'71'!F$27</f>
        <v>535715.68621591746</v>
      </c>
      <c r="R41" s="44">
        <f>+G41*'71'!G$27</f>
        <v>618607.00945095101</v>
      </c>
      <c r="S41" s="40">
        <f>+H41*'71'!H$27</f>
        <v>730272.72555363527</v>
      </c>
    </row>
    <row r="42" spans="1:19" x14ac:dyDescent="0.25">
      <c r="A42" s="30"/>
      <c r="B42" s="153"/>
      <c r="C42" s="64"/>
      <c r="D42" s="7" t="s">
        <v>41</v>
      </c>
      <c r="E42" s="44">
        <v>138198.26489186322</v>
      </c>
      <c r="F42" s="44">
        <v>71570.187783734262</v>
      </c>
      <c r="G42" s="44">
        <v>80887.291954270477</v>
      </c>
      <c r="H42" s="40">
        <v>54202.905153479245</v>
      </c>
      <c r="L42" s="30"/>
      <c r="M42" s="153"/>
      <c r="N42" s="64"/>
      <c r="O42" s="7" t="s">
        <v>41</v>
      </c>
      <c r="P42" s="44">
        <f>+E42*'71'!E$27</f>
        <v>172886.02937972086</v>
      </c>
      <c r="Q42" s="44">
        <f>+F42*'71'!F$27</f>
        <v>81518.443885673332</v>
      </c>
      <c r="R42" s="44">
        <f>+G42*'71'!G$27</f>
        <v>87843.599062337744</v>
      </c>
      <c r="S42" s="40">
        <f>+H42*'71'!H$27</f>
        <v>54202.905153479245</v>
      </c>
    </row>
    <row r="43" spans="1:19" x14ac:dyDescent="0.25">
      <c r="A43" s="30"/>
      <c r="B43" s="153"/>
      <c r="C43" s="73" t="s">
        <v>20</v>
      </c>
      <c r="D43" s="7" t="s">
        <v>6</v>
      </c>
      <c r="E43" s="44">
        <f>+'91'!E52</f>
        <v>367680.461007829</v>
      </c>
      <c r="F43" s="44">
        <f>+'91'!F52</f>
        <v>414920.77312944859</v>
      </c>
      <c r="G43" s="44">
        <f>+'91'!G52</f>
        <v>478731.40732491715</v>
      </c>
      <c r="H43" s="40">
        <f>+'91'!H52</f>
        <v>580505.28163934732</v>
      </c>
      <c r="L43" s="30"/>
      <c r="M43" s="153"/>
      <c r="N43" s="73" t="s">
        <v>20</v>
      </c>
      <c r="O43" s="7" t="s">
        <v>6</v>
      </c>
      <c r="P43" s="44">
        <f>+E43*'71'!E$27</f>
        <v>459968.25672079402</v>
      </c>
      <c r="Q43" s="44">
        <f>+F43*'71'!F$27</f>
        <v>472594.76059444196</v>
      </c>
      <c r="R43" s="44">
        <f>+G43*'71'!G$27</f>
        <v>519902.30835486006</v>
      </c>
      <c r="S43" s="40">
        <f>+H43*'71'!H$27</f>
        <v>580505.28163934732</v>
      </c>
    </row>
    <row r="44" spans="1:19" x14ac:dyDescent="0.25">
      <c r="A44" s="95"/>
      <c r="C44" s="62"/>
      <c r="D44" s="7" t="s">
        <v>7</v>
      </c>
      <c r="E44" s="44">
        <f>+'91'!E53</f>
        <v>6730.8004001449726</v>
      </c>
      <c r="F44" s="44">
        <f>+'91'!F53</f>
        <v>5627.6738866616915</v>
      </c>
      <c r="G44" s="44">
        <f>+'91'!G53</f>
        <v>7711.3076200065843</v>
      </c>
      <c r="H44" s="40">
        <f>+'91'!H53</f>
        <v>7826.1668204807802</v>
      </c>
      <c r="L44" s="95"/>
      <c r="N44" s="62"/>
      <c r="O44" s="7" t="s">
        <v>7</v>
      </c>
      <c r="P44" s="44">
        <f>+E44*'71'!E$27</f>
        <v>8420.2313005813594</v>
      </c>
      <c r="Q44" s="44">
        <f>+F44*'71'!F$27</f>
        <v>6409.9205569076667</v>
      </c>
      <c r="R44" s="44">
        <f>+G44*'71'!G$27</f>
        <v>8374.480075327152</v>
      </c>
      <c r="S44" s="40">
        <f>+H44*'71'!H$27</f>
        <v>7826.1668204807802</v>
      </c>
    </row>
    <row r="45" spans="1:19" x14ac:dyDescent="0.25">
      <c r="A45" s="78"/>
      <c r="E45" s="44"/>
      <c r="F45" s="44"/>
      <c r="G45" s="44"/>
      <c r="H45" s="40"/>
      <c r="L45" s="78"/>
      <c r="P45" s="44"/>
      <c r="Q45" s="44"/>
      <c r="R45" s="44"/>
      <c r="S45" s="40"/>
    </row>
    <row r="46" spans="1:19" x14ac:dyDescent="0.25">
      <c r="A46" s="78"/>
      <c r="B46" s="155" t="s">
        <v>20</v>
      </c>
      <c r="C46" s="64" t="s">
        <v>82</v>
      </c>
      <c r="D46" s="7" t="s">
        <v>6</v>
      </c>
      <c r="E46" s="44">
        <v>206598.90881699743</v>
      </c>
      <c r="F46" s="44">
        <v>255083.17127322158</v>
      </c>
      <c r="G46" s="44">
        <v>260642.30587707204</v>
      </c>
      <c r="H46" s="40">
        <v>282908.17976915679</v>
      </c>
      <c r="L46" s="78"/>
      <c r="M46" s="155" t="s">
        <v>20</v>
      </c>
      <c r="N46" s="64" t="s">
        <v>82</v>
      </c>
      <c r="O46" s="7" t="s">
        <v>6</v>
      </c>
      <c r="P46" s="44">
        <f>+E46*'71'!E$27</f>
        <v>258455.23493006377</v>
      </c>
      <c r="Q46" s="44">
        <f>+F46*'71'!F$27</f>
        <v>290539.73208019941</v>
      </c>
      <c r="R46" s="44">
        <f>+G46*'71'!G$27</f>
        <v>283057.54418250028</v>
      </c>
      <c r="S46" s="40">
        <f>+H46*'71'!H$27</f>
        <v>282908.17976915679</v>
      </c>
    </row>
    <row r="47" spans="1:19" x14ac:dyDescent="0.25">
      <c r="A47" s="78"/>
      <c r="B47" s="153"/>
      <c r="C47" s="64"/>
      <c r="D47" s="7" t="s">
        <v>41</v>
      </c>
      <c r="E47" s="44">
        <v>8474.8293066429414</v>
      </c>
      <c r="F47" s="44">
        <v>18166.021470066378</v>
      </c>
      <c r="G47" s="44">
        <v>9567.9316551838165</v>
      </c>
      <c r="H47" s="40">
        <v>16658.672825467511</v>
      </c>
      <c r="L47" s="78"/>
      <c r="M47" s="153"/>
      <c r="N47" s="64"/>
      <c r="O47" s="7" t="s">
        <v>41</v>
      </c>
      <c r="P47" s="44">
        <f>+E47*'71'!E$27</f>
        <v>10602.011462610319</v>
      </c>
      <c r="Q47" s="44">
        <f>+F47*'71'!F$27</f>
        <v>20691.098454405605</v>
      </c>
      <c r="R47" s="44">
        <f>+G47*'71'!G$27</f>
        <v>10390.773777529625</v>
      </c>
      <c r="S47" s="40">
        <f>+H47*'71'!H$27</f>
        <v>16658.672825467511</v>
      </c>
    </row>
    <row r="48" spans="1:19" x14ac:dyDescent="0.25">
      <c r="A48" s="78"/>
      <c r="B48" s="153"/>
      <c r="C48" s="64" t="s">
        <v>83</v>
      </c>
      <c r="D48" s="7" t="s">
        <v>6</v>
      </c>
      <c r="E48" s="44">
        <v>225784.05501150066</v>
      </c>
      <c r="F48" s="44">
        <v>258562.55474712778</v>
      </c>
      <c r="G48" s="44">
        <v>283442.11888312508</v>
      </c>
      <c r="H48" s="40">
        <v>294751.42416480201</v>
      </c>
      <c r="L48" s="78"/>
      <c r="M48" s="153"/>
      <c r="N48" s="64" t="s">
        <v>83</v>
      </c>
      <c r="O48" s="7" t="s">
        <v>6</v>
      </c>
      <c r="P48" s="44">
        <f>+E48*'71'!E$27</f>
        <v>282455.85281938728</v>
      </c>
      <c r="Q48" s="44">
        <f>+F48*'71'!F$27</f>
        <v>294502.74985697854</v>
      </c>
      <c r="R48" s="44">
        <f>+G48*'71'!G$27</f>
        <v>307818.14110707387</v>
      </c>
      <c r="S48" s="40">
        <f>+H48*'71'!H$27</f>
        <v>294751.42416480201</v>
      </c>
    </row>
    <row r="49" spans="1:19" x14ac:dyDescent="0.25">
      <c r="A49" s="78"/>
      <c r="B49" s="153"/>
      <c r="C49" s="64"/>
      <c r="D49" s="7" t="s">
        <v>41</v>
      </c>
      <c r="E49" s="44">
        <v>3222.9503356065702</v>
      </c>
      <c r="F49" s="44">
        <v>3558.9186226532911</v>
      </c>
      <c r="G49" s="44">
        <v>3013.9673364592372</v>
      </c>
      <c r="H49" s="40">
        <v>5063.0820717961305</v>
      </c>
      <c r="L49" s="78"/>
      <c r="M49" s="153"/>
      <c r="N49" s="64"/>
      <c r="O49" s="7" t="s">
        <v>41</v>
      </c>
      <c r="P49" s="44">
        <f>+E49*'71'!E$27</f>
        <v>4031.910869843819</v>
      </c>
      <c r="Q49" s="44">
        <f>+F49*'71'!F$27</f>
        <v>4053.6083112020988</v>
      </c>
      <c r="R49" s="44">
        <f>+G49*'71'!G$27</f>
        <v>3273.1685273947319</v>
      </c>
      <c r="S49" s="40">
        <f>+H49*'71'!H$27</f>
        <v>5063.0820717961305</v>
      </c>
    </row>
    <row r="50" spans="1:19" x14ac:dyDescent="0.25">
      <c r="A50" s="78"/>
      <c r="B50" s="153"/>
      <c r="C50" s="64" t="s">
        <v>84</v>
      </c>
      <c r="D50" s="7" t="s">
        <v>6</v>
      </c>
      <c r="E50" s="44">
        <v>257930.27393035963</v>
      </c>
      <c r="F50" s="44">
        <v>289904.58468020958</v>
      </c>
      <c r="G50" s="44">
        <v>316090.36738963472</v>
      </c>
      <c r="H50" s="40">
        <v>339845.81978583446</v>
      </c>
      <c r="L50" s="78"/>
      <c r="M50" s="153"/>
      <c r="N50" s="64" t="s">
        <v>84</v>
      </c>
      <c r="O50" s="7" t="s">
        <v>6</v>
      </c>
      <c r="P50" s="44">
        <f>+E50*'71'!E$27</f>
        <v>322670.77268687985</v>
      </c>
      <c r="Q50" s="44">
        <f>+F50*'71'!F$27</f>
        <v>330201.32195075869</v>
      </c>
      <c r="R50" s="44">
        <f>+G50*'71'!G$27</f>
        <v>343274.13898514333</v>
      </c>
      <c r="S50" s="40">
        <f>+H50*'71'!H$27</f>
        <v>339845.81978583446</v>
      </c>
    </row>
    <row r="51" spans="1:19" x14ac:dyDescent="0.25">
      <c r="A51" s="78"/>
      <c r="B51" s="153"/>
      <c r="C51" s="64"/>
      <c r="D51" s="7" t="s">
        <v>41</v>
      </c>
      <c r="E51" s="44">
        <v>5102.5847863562713</v>
      </c>
      <c r="F51" s="44">
        <v>3153.8504746373333</v>
      </c>
      <c r="G51" s="44">
        <v>3415.6517351353718</v>
      </c>
      <c r="H51" s="40">
        <v>6896.645831496935</v>
      </c>
      <c r="L51" s="78"/>
      <c r="M51" s="153"/>
      <c r="N51" s="64"/>
      <c r="O51" s="7" t="s">
        <v>41</v>
      </c>
      <c r="P51" s="44">
        <f>+E51*'71'!E$27</f>
        <v>6383.3335677316945</v>
      </c>
      <c r="Q51" s="44">
        <f>+F51*'71'!F$27</f>
        <v>3592.2356906119226</v>
      </c>
      <c r="R51" s="44">
        <f>+G51*'71'!G$27</f>
        <v>3709.3977843570142</v>
      </c>
      <c r="S51" s="40">
        <f>+H51*'71'!H$27</f>
        <v>6896.645831496935</v>
      </c>
    </row>
    <row r="52" spans="1:19" x14ac:dyDescent="0.25">
      <c r="A52" s="78"/>
      <c r="B52" s="153"/>
      <c r="C52" s="64" t="s">
        <v>85</v>
      </c>
      <c r="D52" s="7" t="s">
        <v>6</v>
      </c>
      <c r="E52" s="44">
        <v>283167.31208811828</v>
      </c>
      <c r="F52" s="44">
        <v>324332.74999687495</v>
      </c>
      <c r="G52" s="44">
        <v>349835.07733875269</v>
      </c>
      <c r="H52" s="40">
        <v>372903.97997087688</v>
      </c>
      <c r="L52" s="78"/>
      <c r="M52" s="153"/>
      <c r="N52" s="64" t="s">
        <v>85</v>
      </c>
      <c r="O52" s="7" t="s">
        <v>6</v>
      </c>
      <c r="P52" s="44">
        <f>+E52*'71'!E$27</f>
        <v>354242.30742223596</v>
      </c>
      <c r="Q52" s="44">
        <f>+F52*'71'!F$27</f>
        <v>369415.00224644056</v>
      </c>
      <c r="R52" s="44">
        <f>+G52*'71'!G$27</f>
        <v>379920.89398988546</v>
      </c>
      <c r="S52" s="40">
        <f>+H52*'71'!H$27</f>
        <v>372903.97997087688</v>
      </c>
    </row>
    <row r="53" spans="1:19" x14ac:dyDescent="0.25">
      <c r="A53" s="78"/>
      <c r="B53" s="153"/>
      <c r="C53" s="64"/>
      <c r="D53" s="7" t="s">
        <v>41</v>
      </c>
      <c r="E53" s="44">
        <v>4558.705748339833</v>
      </c>
      <c r="F53" s="44">
        <v>3856.739754761084</v>
      </c>
      <c r="G53" s="44">
        <v>4620.8723000780328</v>
      </c>
      <c r="H53" s="40">
        <v>7473.0353447622147</v>
      </c>
      <c r="L53" s="78"/>
      <c r="M53" s="153"/>
      <c r="N53" s="64"/>
      <c r="O53" s="7" t="s">
        <v>41</v>
      </c>
      <c r="P53" s="44">
        <f>+E53*'71'!E$27</f>
        <v>5702.9408911731307</v>
      </c>
      <c r="Q53" s="44">
        <f>+F53*'71'!F$27</f>
        <v>4392.826580672875</v>
      </c>
      <c r="R53" s="44">
        <f>+G53*'71'!G$27</f>
        <v>5018.2673178847444</v>
      </c>
      <c r="S53" s="40">
        <f>+H53*'71'!H$27</f>
        <v>7473.0353447622147</v>
      </c>
    </row>
    <row r="54" spans="1:19" x14ac:dyDescent="0.25">
      <c r="A54" s="78"/>
      <c r="B54" s="153"/>
      <c r="C54" s="64" t="s">
        <v>86</v>
      </c>
      <c r="D54" s="7" t="s">
        <v>6</v>
      </c>
      <c r="E54" s="44">
        <v>348915.61020942614</v>
      </c>
      <c r="F54" s="44">
        <v>381389.33008561167</v>
      </c>
      <c r="G54" s="44">
        <v>413055.0452121651</v>
      </c>
      <c r="H54" s="40">
        <v>436576.83921613806</v>
      </c>
      <c r="L54" s="78"/>
      <c r="M54" s="153"/>
      <c r="N54" s="64" t="s">
        <v>86</v>
      </c>
      <c r="O54" s="7" t="s">
        <v>6</v>
      </c>
      <c r="P54" s="44">
        <f>+E54*'71'!E$27</f>
        <v>436493.42837199208</v>
      </c>
      <c r="Q54" s="44">
        <f>+F54*'71'!F$27</f>
        <v>434402.44696751167</v>
      </c>
      <c r="R54" s="44">
        <f>+G54*'71'!G$27</f>
        <v>448577.77910041134</v>
      </c>
      <c r="S54" s="40">
        <f>+H54*'71'!H$27</f>
        <v>436576.83921613806</v>
      </c>
    </row>
    <row r="55" spans="1:19" x14ac:dyDescent="0.25">
      <c r="A55" s="78"/>
      <c r="B55" s="153"/>
      <c r="C55" s="64"/>
      <c r="D55" s="7" t="s">
        <v>41</v>
      </c>
      <c r="E55" s="44">
        <v>4973.8066541929429</v>
      </c>
      <c r="F55" s="44">
        <v>2607.4367134801091</v>
      </c>
      <c r="G55" s="44">
        <v>3293.7368060980211</v>
      </c>
      <c r="H55" s="40">
        <v>5784.8144112786485</v>
      </c>
      <c r="L55" s="78"/>
      <c r="M55" s="153"/>
      <c r="N55" s="64"/>
      <c r="O55" s="7" t="s">
        <v>41</v>
      </c>
      <c r="P55" s="44">
        <f>+E55*'71'!E$27</f>
        <v>6222.2321243953711</v>
      </c>
      <c r="Q55" s="44">
        <f>+F55*'71'!F$27</f>
        <v>2969.8704166538441</v>
      </c>
      <c r="R55" s="44">
        <f>+G55*'71'!G$27</f>
        <v>3576.9981714224514</v>
      </c>
      <c r="S55" s="40">
        <f>+H55*'71'!H$27</f>
        <v>5784.8144112786485</v>
      </c>
    </row>
    <row r="56" spans="1:19" x14ac:dyDescent="0.25">
      <c r="A56" s="78"/>
      <c r="B56" s="153"/>
      <c r="C56" s="64" t="s">
        <v>87</v>
      </c>
      <c r="D56" s="7" t="s">
        <v>6</v>
      </c>
      <c r="E56" s="44">
        <v>460275.21536529897</v>
      </c>
      <c r="F56" s="44">
        <v>469827.9650247629</v>
      </c>
      <c r="G56" s="44">
        <v>513816.18020146876</v>
      </c>
      <c r="H56" s="40">
        <v>583675.76200965699</v>
      </c>
      <c r="L56" s="78"/>
      <c r="M56" s="153"/>
      <c r="N56" s="64" t="s">
        <v>87</v>
      </c>
      <c r="O56" s="7" t="s">
        <v>6</v>
      </c>
      <c r="P56" s="44">
        <f>+E56*'71'!E$27</f>
        <v>575804.29442198901</v>
      </c>
      <c r="Q56" s="44">
        <f>+F56*'71'!F$27</f>
        <v>535134.05216320499</v>
      </c>
      <c r="R56" s="44">
        <f>+G56*'71'!G$27</f>
        <v>558004.37169879512</v>
      </c>
      <c r="S56" s="40">
        <f>+H56*'71'!H$27</f>
        <v>583675.76200965699</v>
      </c>
    </row>
    <row r="57" spans="1:19" x14ac:dyDescent="0.25">
      <c r="A57" s="78"/>
      <c r="B57" s="153"/>
      <c r="C57" s="64"/>
      <c r="D57" s="7" t="s">
        <v>41</v>
      </c>
      <c r="E57" s="44">
        <v>16087.575753679894</v>
      </c>
      <c r="F57" s="44">
        <v>9019.0517736352831</v>
      </c>
      <c r="G57" s="44">
        <v>11565.657538513555</v>
      </c>
      <c r="H57" s="40">
        <v>23628.301903547726</v>
      </c>
      <c r="L57" s="78"/>
      <c r="M57" s="153"/>
      <c r="N57" s="64"/>
      <c r="O57" s="7" t="s">
        <v>41</v>
      </c>
      <c r="P57" s="44">
        <f>+E57*'71'!E$27</f>
        <v>20125.557267853546</v>
      </c>
      <c r="Q57" s="44">
        <f>+F57*'71'!F$27</f>
        <v>10272.699970170588</v>
      </c>
      <c r="R57" s="44">
        <f>+G57*'71'!G$27</f>
        <v>12560.304086825721</v>
      </c>
      <c r="S57" s="40">
        <f>+H57*'71'!H$27</f>
        <v>23628.301903547726</v>
      </c>
    </row>
    <row r="58" spans="1:19" x14ac:dyDescent="0.25">
      <c r="A58" s="78"/>
      <c r="B58" s="153"/>
      <c r="C58" s="64" t="s">
        <v>88</v>
      </c>
      <c r="D58" s="7" t="s">
        <v>6</v>
      </c>
      <c r="E58" s="44">
        <v>882491.7593382108</v>
      </c>
      <c r="F58" s="44">
        <v>957514.80565380584</v>
      </c>
      <c r="G58" s="44">
        <v>1024337.7073906154</v>
      </c>
      <c r="H58" s="40">
        <v>1093760.2072581961</v>
      </c>
      <c r="L58" s="78"/>
      <c r="M58" s="153"/>
      <c r="N58" s="64" t="s">
        <v>88</v>
      </c>
      <c r="O58" s="7" t="s">
        <v>6</v>
      </c>
      <c r="P58" s="44">
        <f>+E58*'71'!E$27</f>
        <v>1103997.1909321016</v>
      </c>
      <c r="Q58" s="44">
        <f>+F58*'71'!F$27</f>
        <v>1090609.3636396849</v>
      </c>
      <c r="R58" s="44">
        <f>+G58*'71'!G$27</f>
        <v>1112430.7502262085</v>
      </c>
      <c r="S58" s="40">
        <f>+H58*'71'!H$27</f>
        <v>1093760.2072581961</v>
      </c>
    </row>
    <row r="59" spans="1:19" x14ac:dyDescent="0.25">
      <c r="A59" s="78"/>
      <c r="B59" s="153"/>
      <c r="C59" s="64"/>
      <c r="D59" s="7" t="s">
        <v>41</v>
      </c>
      <c r="E59" s="44">
        <v>21265.660960684807</v>
      </c>
      <c r="F59" s="44">
        <v>19256.150288759593</v>
      </c>
      <c r="G59" s="44">
        <v>22923.224290752718</v>
      </c>
      <c r="H59" s="40">
        <v>22024.184764676203</v>
      </c>
      <c r="L59" s="78"/>
      <c r="M59" s="153"/>
      <c r="N59" s="64"/>
      <c r="O59" s="7" t="s">
        <v>41</v>
      </c>
      <c r="P59" s="44">
        <f>+E59*'71'!E$27</f>
        <v>26603.341861816691</v>
      </c>
      <c r="Q59" s="44">
        <f>+F59*'71'!F$27</f>
        <v>21932.755178897176</v>
      </c>
      <c r="R59" s="44">
        <f>+G59*'71'!G$27</f>
        <v>24894.621579757455</v>
      </c>
      <c r="S59" s="40">
        <f>+H59*'71'!H$27</f>
        <v>22024.184764676203</v>
      </c>
    </row>
    <row r="60" spans="1:19" x14ac:dyDescent="0.25">
      <c r="A60" s="78"/>
      <c r="B60" s="153"/>
      <c r="C60" s="64" t="s">
        <v>89</v>
      </c>
      <c r="D60" s="7" t="s">
        <v>6</v>
      </c>
      <c r="E60" s="44">
        <v>558799.62855728786</v>
      </c>
      <c r="F60" s="44">
        <v>514221.02444750263</v>
      </c>
      <c r="G60" s="44">
        <v>632821.0108545447</v>
      </c>
      <c r="H60" s="40">
        <v>847089.19678146986</v>
      </c>
      <c r="L60" s="78"/>
      <c r="M60" s="153"/>
      <c r="N60" s="64" t="s">
        <v>89</v>
      </c>
      <c r="O60" s="7" t="s">
        <v>6</v>
      </c>
      <c r="P60" s="44">
        <f>+E60*'71'!E$27</f>
        <v>699058.33532516705</v>
      </c>
      <c r="Q60" s="44">
        <f>+F60*'71'!F$27</f>
        <v>585697.74684570555</v>
      </c>
      <c r="R60" s="44">
        <f>+G60*'71'!G$27</f>
        <v>687243.61778803554</v>
      </c>
      <c r="S60" s="40">
        <f>+H60*'71'!H$27</f>
        <v>847089.19678146986</v>
      </c>
    </row>
    <row r="61" spans="1:19" x14ac:dyDescent="0.25">
      <c r="A61" s="30"/>
      <c r="B61" s="153"/>
      <c r="C61" s="64"/>
      <c r="D61" s="7" t="s">
        <v>41</v>
      </c>
      <c r="E61" s="44">
        <v>80766.606368717068</v>
      </c>
      <c r="F61" s="44">
        <v>50605.854851687014</v>
      </c>
      <c r="G61" s="44">
        <v>65482.858895026606</v>
      </c>
      <c r="H61" s="40">
        <v>44087.473433704276</v>
      </c>
      <c r="L61" s="30"/>
      <c r="M61" s="153"/>
      <c r="N61" s="64"/>
      <c r="O61" s="7" t="s">
        <v>41</v>
      </c>
      <c r="P61" s="44">
        <f>+E61*'71'!E$27</f>
        <v>101039.02456726505</v>
      </c>
      <c r="Q61" s="44">
        <f>+F61*'71'!F$27</f>
        <v>57640.068676071511</v>
      </c>
      <c r="R61" s="44">
        <f>+G61*'71'!G$27</f>
        <v>71114.384759998895</v>
      </c>
      <c r="S61" s="40">
        <f>+H61*'71'!H$27</f>
        <v>44087.473433704276</v>
      </c>
    </row>
    <row r="62" spans="1:19" x14ac:dyDescent="0.25">
      <c r="A62" s="30"/>
      <c r="B62" s="153"/>
      <c r="C62" s="73" t="s">
        <v>20</v>
      </c>
      <c r="D62" s="7" t="s">
        <v>6</v>
      </c>
      <c r="E62" s="44">
        <f>+'91'!E75</f>
        <v>451328.84498262324</v>
      </c>
      <c r="F62" s="44">
        <f>+'91'!F75</f>
        <v>503456.02184081386</v>
      </c>
      <c r="G62" s="44">
        <f>+'91'!G75</f>
        <v>561482.17372526869</v>
      </c>
      <c r="H62" s="40">
        <f>+'91'!H75</f>
        <v>675289.60396721575</v>
      </c>
      <c r="L62" s="30"/>
      <c r="M62" s="153"/>
      <c r="N62" s="73" t="s">
        <v>20</v>
      </c>
      <c r="O62" s="7" t="s">
        <v>6</v>
      </c>
      <c r="P62" s="44">
        <f>+E62*'71'!E$27</f>
        <v>564612.38507326157</v>
      </c>
      <c r="Q62" s="44">
        <f>+F62*'71'!F$27</f>
        <v>573436.40887668694</v>
      </c>
      <c r="R62" s="44">
        <f>+G62*'71'!G$27</f>
        <v>609769.64066564187</v>
      </c>
      <c r="S62" s="40">
        <f>+H62*'71'!H$27</f>
        <v>675289.60396721575</v>
      </c>
    </row>
    <row r="63" spans="1:19" x14ac:dyDescent="0.25">
      <c r="A63" s="30"/>
      <c r="B63" s="153"/>
      <c r="C63" s="73"/>
      <c r="D63" s="7" t="s">
        <v>7</v>
      </c>
      <c r="E63" s="44">
        <f>+'91'!E76</f>
        <v>7574.6073708996191</v>
      </c>
      <c r="F63" s="44">
        <f>+'91'!F76</f>
        <v>7024.7951945317554</v>
      </c>
      <c r="G63" s="44">
        <f>+'91'!G76</f>
        <v>8853.5640980939752</v>
      </c>
      <c r="H63" s="40">
        <f>+'91'!H76</f>
        <v>9305.9561481832352</v>
      </c>
      <c r="L63" s="30"/>
      <c r="M63" s="153"/>
      <c r="N63" s="73"/>
      <c r="O63" s="7" t="s">
        <v>7</v>
      </c>
      <c r="P63" s="44">
        <f>+E63*'71'!E$27</f>
        <v>9475.8338209954236</v>
      </c>
      <c r="Q63" s="44">
        <f>+F63*'71'!F$27</f>
        <v>8001.2417265716695</v>
      </c>
      <c r="R63" s="44">
        <f>+G63*'71'!G$27</f>
        <v>9614.9706105300575</v>
      </c>
      <c r="S63" s="40">
        <f>+H63*'71'!H$27</f>
        <v>9305.9561481832352</v>
      </c>
    </row>
    <row r="64" spans="1:19" x14ac:dyDescent="0.25">
      <c r="A64" s="11"/>
      <c r="B64" s="25"/>
      <c r="C64" s="25"/>
      <c r="D64" s="25"/>
      <c r="E64" s="25"/>
      <c r="F64" s="25"/>
      <c r="G64" s="25"/>
      <c r="H64" s="79"/>
      <c r="L64" s="11"/>
      <c r="M64" s="25"/>
      <c r="N64" s="25"/>
      <c r="O64" s="25"/>
      <c r="P64" s="25"/>
      <c r="Q64" s="25"/>
      <c r="R64" s="25"/>
      <c r="S64" s="79"/>
    </row>
    <row r="65" spans="1:19" x14ac:dyDescent="0.25">
      <c r="A65" s="6" t="s">
        <v>8</v>
      </c>
      <c r="B65" s="6"/>
      <c r="C65" s="6"/>
      <c r="D65" s="6"/>
      <c r="E65" s="6"/>
      <c r="F65" s="6"/>
      <c r="L65" s="6" t="s">
        <v>8</v>
      </c>
      <c r="M65" s="6"/>
      <c r="N65" s="6"/>
      <c r="O65" s="6"/>
      <c r="P65" s="6"/>
      <c r="Q65" s="6"/>
    </row>
    <row r="66" spans="1:19" ht="71.25" customHeight="1" x14ac:dyDescent="0.25">
      <c r="A66" s="172" t="s">
        <v>15</v>
      </c>
      <c r="B66" s="172"/>
      <c r="C66" s="172"/>
      <c r="D66" s="172"/>
      <c r="E66" s="172"/>
      <c r="F66" s="172"/>
      <c r="G66" s="172"/>
      <c r="H66" s="172"/>
      <c r="L66" s="172" t="s">
        <v>15</v>
      </c>
      <c r="M66" s="172"/>
      <c r="N66" s="172"/>
      <c r="O66" s="172"/>
      <c r="P66" s="172"/>
      <c r="Q66" s="172"/>
      <c r="R66" s="172"/>
      <c r="S66" s="172"/>
    </row>
    <row r="67" spans="1:19" ht="79.5" customHeight="1" x14ac:dyDescent="0.25">
      <c r="A67" s="172" t="s">
        <v>16</v>
      </c>
      <c r="B67" s="172"/>
      <c r="C67" s="172"/>
      <c r="D67" s="172"/>
      <c r="E67" s="172"/>
      <c r="F67" s="172"/>
      <c r="G67" s="172"/>
      <c r="H67" s="172"/>
      <c r="L67" s="172" t="s">
        <v>16</v>
      </c>
      <c r="M67" s="172"/>
      <c r="N67" s="172"/>
      <c r="O67" s="172"/>
      <c r="P67" s="172"/>
      <c r="Q67" s="172"/>
      <c r="R67" s="172"/>
      <c r="S67" s="172"/>
    </row>
    <row r="68" spans="1:19" ht="18.75" customHeight="1" x14ac:dyDescent="0.25">
      <c r="A68" s="172" t="s">
        <v>257</v>
      </c>
      <c r="B68" s="172"/>
      <c r="C68" s="172"/>
      <c r="D68" s="172"/>
      <c r="E68" s="172"/>
      <c r="F68" s="172"/>
      <c r="G68" s="172"/>
      <c r="H68" s="172"/>
      <c r="L68" s="172" t="s">
        <v>257</v>
      </c>
      <c r="M68" s="172"/>
      <c r="N68" s="172"/>
      <c r="O68" s="172"/>
      <c r="P68" s="172"/>
      <c r="Q68" s="172"/>
      <c r="R68" s="172"/>
      <c r="S68" s="172"/>
    </row>
    <row r="69" spans="1:19" ht="80.25" customHeight="1" x14ac:dyDescent="0.25">
      <c r="A69" s="172" t="s">
        <v>377</v>
      </c>
      <c r="B69" s="172"/>
      <c r="C69" s="172"/>
      <c r="D69" s="172"/>
      <c r="E69" s="172"/>
      <c r="F69" s="172"/>
      <c r="G69" s="172"/>
      <c r="H69" s="172"/>
      <c r="L69" s="172" t="s">
        <v>377</v>
      </c>
      <c r="M69" s="172"/>
      <c r="N69" s="172"/>
      <c r="O69" s="172"/>
      <c r="P69" s="172"/>
      <c r="Q69" s="172"/>
      <c r="R69" s="172"/>
      <c r="S69" s="172"/>
    </row>
    <row r="70" spans="1:19" x14ac:dyDescent="0.25">
      <c r="A70" s="172" t="s">
        <v>11</v>
      </c>
      <c r="B70" s="172"/>
      <c r="C70" s="172"/>
      <c r="D70" s="172"/>
      <c r="E70" s="172"/>
      <c r="F70" s="172"/>
      <c r="G70" s="172"/>
      <c r="H70" s="172"/>
      <c r="L70" s="172" t="s">
        <v>11</v>
      </c>
      <c r="M70" s="172"/>
      <c r="N70" s="172"/>
      <c r="O70" s="172"/>
      <c r="P70" s="172"/>
      <c r="Q70" s="172"/>
      <c r="R70" s="172"/>
      <c r="S70" s="172"/>
    </row>
  </sheetData>
  <mergeCells count="10">
    <mergeCell ref="A70:H70"/>
    <mergeCell ref="L68:S68"/>
    <mergeCell ref="L70:S70"/>
    <mergeCell ref="L66:S66"/>
    <mergeCell ref="L67:S67"/>
    <mergeCell ref="L69:S69"/>
    <mergeCell ref="A66:H66"/>
    <mergeCell ref="A67:H67"/>
    <mergeCell ref="A69:H69"/>
    <mergeCell ref="A68:H68"/>
  </mergeCells>
  <hyperlinks>
    <hyperlink ref="A1" location="Indice!A1" display="Indice" xr:uid="{36C7DC01-6EA0-4AA7-AF11-532658C23C9A}"/>
  </hyperlink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44DAF-AE97-4F92-B780-3575F19F0393}">
  <dimension ref="A1:S70"/>
  <sheetViews>
    <sheetView workbookViewId="0"/>
  </sheetViews>
  <sheetFormatPr baseColWidth="10" defaultRowHeight="15" x14ac:dyDescent="0.25"/>
  <sheetData>
    <row r="1" spans="1:19" x14ac:dyDescent="0.25">
      <c r="A1" s="166" t="s">
        <v>278</v>
      </c>
    </row>
    <row r="3" spans="1:19" x14ac:dyDescent="0.25">
      <c r="A3" s="18" t="s">
        <v>390</v>
      </c>
      <c r="B3" s="18"/>
      <c r="L3" s="18" t="s">
        <v>390</v>
      </c>
      <c r="M3" s="18"/>
    </row>
    <row r="4" spans="1:19" x14ac:dyDescent="0.25">
      <c r="A4" s="17" t="s">
        <v>256</v>
      </c>
      <c r="B4" s="17"/>
      <c r="L4" s="17" t="s">
        <v>271</v>
      </c>
      <c r="M4" s="17"/>
    </row>
    <row r="6" spans="1:19" x14ac:dyDescent="0.25">
      <c r="A6" s="16"/>
      <c r="B6" s="3"/>
      <c r="C6" s="3"/>
      <c r="D6" s="3"/>
      <c r="E6" s="3" t="s">
        <v>3</v>
      </c>
      <c r="F6" s="3" t="s">
        <v>4</v>
      </c>
      <c r="G6" s="3" t="s">
        <v>5</v>
      </c>
      <c r="H6" s="4">
        <v>2020</v>
      </c>
      <c r="L6" s="16"/>
      <c r="M6" s="3"/>
      <c r="N6" s="3"/>
      <c r="O6" s="3"/>
      <c r="P6" s="3" t="s">
        <v>3</v>
      </c>
      <c r="Q6" s="3" t="s">
        <v>4</v>
      </c>
      <c r="R6" s="3" t="s">
        <v>5</v>
      </c>
      <c r="S6" s="4">
        <v>2020</v>
      </c>
    </row>
    <row r="7" spans="1:19" x14ac:dyDescent="0.25">
      <c r="A7" s="30"/>
      <c r="H7" s="66"/>
      <c r="L7" s="30"/>
      <c r="S7" s="66"/>
    </row>
    <row r="8" spans="1:19" x14ac:dyDescent="0.25">
      <c r="A8" s="30"/>
      <c r="B8" s="155" t="s">
        <v>19</v>
      </c>
      <c r="C8" s="64" t="s">
        <v>82</v>
      </c>
      <c r="D8" s="7" t="s">
        <v>6</v>
      </c>
      <c r="E8" s="44">
        <v>210000</v>
      </c>
      <c r="F8" s="44">
        <v>242667</v>
      </c>
      <c r="G8" s="44">
        <v>260000</v>
      </c>
      <c r="H8" s="40">
        <v>305833</v>
      </c>
      <c r="L8" s="30"/>
      <c r="M8" s="155" t="s">
        <v>19</v>
      </c>
      <c r="N8" s="64" t="s">
        <v>82</v>
      </c>
      <c r="O8" s="7" t="s">
        <v>6</v>
      </c>
      <c r="P8" s="44">
        <f>+E8*'71'!E$27</f>
        <v>262710</v>
      </c>
      <c r="Q8" s="44">
        <f>+F8*'71'!F$27</f>
        <v>276397.71299999999</v>
      </c>
      <c r="R8" s="44">
        <f>+G8*'71'!G$27</f>
        <v>282360</v>
      </c>
      <c r="S8" s="40">
        <f>+H8*'71'!H$27</f>
        <v>305833</v>
      </c>
    </row>
    <row r="9" spans="1:19" x14ac:dyDescent="0.25">
      <c r="A9" s="30"/>
      <c r="B9" s="153"/>
      <c r="C9" s="64"/>
      <c r="D9" s="7" t="s">
        <v>41</v>
      </c>
      <c r="E9" s="44">
        <v>2708.2499999999986</v>
      </c>
      <c r="F9" s="44">
        <v>2500.0000000000009</v>
      </c>
      <c r="G9" s="44">
        <v>5000.0000000000009</v>
      </c>
      <c r="H9" s="40">
        <v>9791.75</v>
      </c>
      <c r="L9" s="30"/>
      <c r="M9" s="153"/>
      <c r="N9" s="64"/>
      <c r="O9" s="7" t="s">
        <v>41</v>
      </c>
      <c r="P9" s="44">
        <f>+E9*'71'!E$27</f>
        <v>3388.0207499999979</v>
      </c>
      <c r="Q9" s="44">
        <f>+F9*'71'!F$27</f>
        <v>2847.5000000000009</v>
      </c>
      <c r="R9" s="44">
        <f>+G9*'71'!G$27</f>
        <v>5430.0000000000018</v>
      </c>
      <c r="S9" s="40">
        <f>+H9*'71'!H$27</f>
        <v>9791.75</v>
      </c>
    </row>
    <row r="10" spans="1:19" x14ac:dyDescent="0.25">
      <c r="A10" s="30"/>
      <c r="B10" s="153"/>
      <c r="C10" s="64" t="s">
        <v>83</v>
      </c>
      <c r="D10" s="7" t="s">
        <v>6</v>
      </c>
      <c r="E10" s="44">
        <v>210417</v>
      </c>
      <c r="F10" s="44">
        <v>250000</v>
      </c>
      <c r="G10" s="44">
        <v>280000</v>
      </c>
      <c r="H10" s="40">
        <v>310020</v>
      </c>
      <c r="L10" s="30"/>
      <c r="M10" s="153"/>
      <c r="N10" s="64" t="s">
        <v>83</v>
      </c>
      <c r="O10" s="7" t="s">
        <v>6</v>
      </c>
      <c r="P10" s="44">
        <f>+E10*'71'!E$27</f>
        <v>263231.66699999996</v>
      </c>
      <c r="Q10" s="44">
        <f>+F10*'71'!F$27</f>
        <v>284750</v>
      </c>
      <c r="R10" s="44">
        <f>+G10*'71'!G$27</f>
        <v>304080</v>
      </c>
      <c r="S10" s="40">
        <f>+H10*'71'!H$27</f>
        <v>310020</v>
      </c>
    </row>
    <row r="11" spans="1:19" x14ac:dyDescent="0.25">
      <c r="A11" s="30"/>
      <c r="B11" s="153"/>
      <c r="C11" s="64"/>
      <c r="D11" s="7" t="s">
        <v>41</v>
      </c>
      <c r="E11" s="44">
        <v>625.00000000000068</v>
      </c>
      <c r="F11" s="44"/>
      <c r="G11" s="44">
        <v>1666.7499999999984</v>
      </c>
      <c r="H11" s="40">
        <v>4166.7499999999945</v>
      </c>
      <c r="L11" s="30"/>
      <c r="M11" s="153"/>
      <c r="N11" s="64"/>
      <c r="O11" s="7" t="s">
        <v>41</v>
      </c>
      <c r="P11" s="44">
        <f>+E11*'71'!E$27</f>
        <v>781.8750000000008</v>
      </c>
      <c r="Q11" s="44">
        <f>+F11*'71'!F$27</f>
        <v>0</v>
      </c>
      <c r="R11" s="44">
        <f>+G11*'71'!G$27</f>
        <v>1810.0904999999984</v>
      </c>
      <c r="S11" s="40">
        <f>+H11*'71'!H$27</f>
        <v>4166.7499999999945</v>
      </c>
    </row>
    <row r="12" spans="1:19" x14ac:dyDescent="0.25">
      <c r="A12" s="30"/>
      <c r="B12" s="153"/>
      <c r="C12" s="64" t="s">
        <v>84</v>
      </c>
      <c r="D12" s="7" t="s">
        <v>6</v>
      </c>
      <c r="E12" s="44">
        <v>242167</v>
      </c>
      <c r="F12" s="44">
        <v>280000</v>
      </c>
      <c r="G12" s="44">
        <v>300000</v>
      </c>
      <c r="H12" s="40">
        <v>324686</v>
      </c>
      <c r="L12" s="30"/>
      <c r="M12" s="153"/>
      <c r="N12" s="64" t="s">
        <v>84</v>
      </c>
      <c r="O12" s="7" t="s">
        <v>6</v>
      </c>
      <c r="P12" s="44">
        <f>+E12*'71'!E$27</f>
        <v>302950.91699999996</v>
      </c>
      <c r="Q12" s="44">
        <f>+F12*'71'!F$27</f>
        <v>318920</v>
      </c>
      <c r="R12" s="44">
        <f>+G12*'71'!G$27</f>
        <v>325800</v>
      </c>
      <c r="S12" s="40">
        <f>+H12*'71'!H$27</f>
        <v>324686</v>
      </c>
    </row>
    <row r="13" spans="1:19" x14ac:dyDescent="0.25">
      <c r="A13" s="30"/>
      <c r="B13" s="153"/>
      <c r="C13" s="64"/>
      <c r="D13" s="7" t="s">
        <v>41</v>
      </c>
      <c r="E13" s="44">
        <v>4166.7500000000055</v>
      </c>
      <c r="F13" s="44">
        <v>2551.4999999999945</v>
      </c>
      <c r="G13" s="44">
        <v>624.99999999999648</v>
      </c>
      <c r="H13" s="40">
        <v>3124.9999999999959</v>
      </c>
      <c r="L13" s="30"/>
      <c r="M13" s="153"/>
      <c r="N13" s="64"/>
      <c r="O13" s="7" t="s">
        <v>41</v>
      </c>
      <c r="P13" s="44">
        <f>+E13*'71'!E$27</f>
        <v>5212.6042500000067</v>
      </c>
      <c r="Q13" s="44">
        <f>+F13*'71'!F$27</f>
        <v>2906.1584999999936</v>
      </c>
      <c r="R13" s="44">
        <f>+G13*'71'!G$27</f>
        <v>678.74999999999625</v>
      </c>
      <c r="S13" s="40">
        <f>+H13*'71'!H$27</f>
        <v>3124.9999999999959</v>
      </c>
    </row>
    <row r="14" spans="1:19" x14ac:dyDescent="0.25">
      <c r="A14" s="30"/>
      <c r="B14" s="153"/>
      <c r="C14" s="64" t="s">
        <v>85</v>
      </c>
      <c r="D14" s="7" t="s">
        <v>6</v>
      </c>
      <c r="E14" s="44">
        <v>260000</v>
      </c>
      <c r="F14" s="44">
        <v>300000</v>
      </c>
      <c r="G14" s="44">
        <v>330000</v>
      </c>
      <c r="H14" s="40">
        <v>350000</v>
      </c>
      <c r="L14" s="30"/>
      <c r="M14" s="153"/>
      <c r="N14" s="64" t="s">
        <v>85</v>
      </c>
      <c r="O14" s="7" t="s">
        <v>6</v>
      </c>
      <c r="P14" s="44">
        <f>+E14*'71'!E$27</f>
        <v>325260</v>
      </c>
      <c r="Q14" s="44">
        <f>+F14*'71'!F$27</f>
        <v>341700</v>
      </c>
      <c r="R14" s="44">
        <f>+G14*'71'!G$27</f>
        <v>358380</v>
      </c>
      <c r="S14" s="40">
        <f>+H14*'71'!H$27</f>
        <v>350000</v>
      </c>
    </row>
    <row r="15" spans="1:19" x14ac:dyDescent="0.25">
      <c r="A15" s="30"/>
      <c r="B15" s="153"/>
      <c r="C15" s="64"/>
      <c r="D15" s="7" t="s">
        <v>41</v>
      </c>
      <c r="E15" s="44">
        <v>4479.25000000001</v>
      </c>
      <c r="F15" s="44">
        <v>687.75</v>
      </c>
      <c r="G15" s="44">
        <v>7500.0000000000073</v>
      </c>
      <c r="H15" s="40">
        <v>833.2500000000008</v>
      </c>
      <c r="L15" s="30"/>
      <c r="M15" s="153"/>
      <c r="N15" s="64"/>
      <c r="O15" s="7" t="s">
        <v>41</v>
      </c>
      <c r="P15" s="44">
        <f>+E15*'71'!E$27</f>
        <v>5603.5417500000121</v>
      </c>
      <c r="Q15" s="44">
        <f>+F15*'71'!F$27</f>
        <v>783.34725000000003</v>
      </c>
      <c r="R15" s="44">
        <f>+G15*'71'!G$27</f>
        <v>8145.0000000000082</v>
      </c>
      <c r="S15" s="40">
        <f>+H15*'71'!H$27</f>
        <v>833.2500000000008</v>
      </c>
    </row>
    <row r="16" spans="1:19" x14ac:dyDescent="0.25">
      <c r="A16" s="30"/>
      <c r="B16" s="153"/>
      <c r="C16" s="64" t="s">
        <v>86</v>
      </c>
      <c r="D16" s="7" t="s">
        <v>6</v>
      </c>
      <c r="E16" s="44">
        <v>301667</v>
      </c>
      <c r="F16" s="44">
        <v>354167</v>
      </c>
      <c r="G16" s="44">
        <v>393554</v>
      </c>
      <c r="H16" s="40">
        <v>403298</v>
      </c>
      <c r="L16" s="30"/>
      <c r="M16" s="153"/>
      <c r="N16" s="64" t="s">
        <v>86</v>
      </c>
      <c r="O16" s="7" t="s">
        <v>6</v>
      </c>
      <c r="P16" s="44">
        <f>+E16*'71'!E$27</f>
        <v>377385.41699999996</v>
      </c>
      <c r="Q16" s="44">
        <f>+F16*'71'!F$27</f>
        <v>403396.21299999999</v>
      </c>
      <c r="R16" s="44">
        <f>+G16*'71'!G$27</f>
        <v>427399.64400000003</v>
      </c>
      <c r="S16" s="40">
        <f>+H16*'71'!H$27</f>
        <v>403298</v>
      </c>
    </row>
    <row r="17" spans="1:19" x14ac:dyDescent="0.25">
      <c r="A17" s="30"/>
      <c r="B17" s="153"/>
      <c r="C17" s="64"/>
      <c r="D17" s="7" t="s">
        <v>41</v>
      </c>
      <c r="E17" s="44">
        <v>2291.7499999999905</v>
      </c>
      <c r="F17" s="44">
        <v>2499.9999999999982</v>
      </c>
      <c r="G17" s="44">
        <v>4999.9999999999918</v>
      </c>
      <c r="H17" s="40">
        <v>3475.7500000000018</v>
      </c>
      <c r="L17" s="30"/>
      <c r="M17" s="153"/>
      <c r="N17" s="64"/>
      <c r="O17" s="7" t="s">
        <v>41</v>
      </c>
      <c r="P17" s="44">
        <f>+E17*'71'!E$27</f>
        <v>2866.9792499999876</v>
      </c>
      <c r="Q17" s="44">
        <f>+F17*'71'!F$27</f>
        <v>2847.4999999999982</v>
      </c>
      <c r="R17" s="44">
        <f>+G17*'71'!G$27</f>
        <v>5429.9999999999918</v>
      </c>
      <c r="S17" s="40">
        <f>+H17*'71'!H$27</f>
        <v>3475.7500000000018</v>
      </c>
    </row>
    <row r="18" spans="1:19" x14ac:dyDescent="0.25">
      <c r="A18" s="30"/>
      <c r="B18" s="153"/>
      <c r="C18" s="64" t="s">
        <v>87</v>
      </c>
      <c r="D18" s="7" t="s">
        <v>6</v>
      </c>
      <c r="E18" s="44">
        <v>354172</v>
      </c>
      <c r="F18" s="44">
        <v>400000</v>
      </c>
      <c r="G18" s="44">
        <v>402500</v>
      </c>
      <c r="H18" s="40">
        <v>454167</v>
      </c>
      <c r="L18" s="30"/>
      <c r="M18" s="153"/>
      <c r="N18" s="64" t="s">
        <v>87</v>
      </c>
      <c r="O18" s="7" t="s">
        <v>6</v>
      </c>
      <c r="P18" s="44">
        <f>+E18*'71'!E$27</f>
        <v>443069.17199999996</v>
      </c>
      <c r="Q18" s="44">
        <f>+F18*'71'!F$27</f>
        <v>455600</v>
      </c>
      <c r="R18" s="44">
        <f>+G18*'71'!G$27</f>
        <v>437115.00000000006</v>
      </c>
      <c r="S18" s="40">
        <f>+H18*'71'!H$27</f>
        <v>454167</v>
      </c>
    </row>
    <row r="19" spans="1:19" x14ac:dyDescent="0.25">
      <c r="A19" s="30"/>
      <c r="B19" s="153"/>
      <c r="C19" s="64"/>
      <c r="D19" s="7" t="s">
        <v>41</v>
      </c>
      <c r="E19" s="44">
        <v>12708.250000000027</v>
      </c>
      <c r="F19" s="44">
        <v>4624.9999999999882</v>
      </c>
      <c r="G19" s="44">
        <v>8749.9999999999945</v>
      </c>
      <c r="H19" s="40">
        <v>8574.0000000000091</v>
      </c>
      <c r="L19" s="30"/>
      <c r="M19" s="153"/>
      <c r="N19" s="64"/>
      <c r="O19" s="7" t="s">
        <v>41</v>
      </c>
      <c r="P19" s="44">
        <f>+E19*'71'!E$27</f>
        <v>15898.020750000032</v>
      </c>
      <c r="Q19" s="44">
        <f>+F19*'71'!F$27</f>
        <v>5267.8749999999864</v>
      </c>
      <c r="R19" s="44">
        <f>+G19*'71'!G$27</f>
        <v>9502.4999999999945</v>
      </c>
      <c r="S19" s="40">
        <f>+H19*'71'!H$27</f>
        <v>8574.0000000000091</v>
      </c>
    </row>
    <row r="20" spans="1:19" x14ac:dyDescent="0.25">
      <c r="A20" s="30"/>
      <c r="B20" s="153"/>
      <c r="C20" s="64" t="s">
        <v>88</v>
      </c>
      <c r="D20" s="7" t="s">
        <v>6</v>
      </c>
      <c r="E20" s="44">
        <v>709641</v>
      </c>
      <c r="F20" s="44">
        <v>800000</v>
      </c>
      <c r="G20" s="44">
        <v>800000</v>
      </c>
      <c r="H20" s="40">
        <v>924505</v>
      </c>
      <c r="L20" s="30"/>
      <c r="M20" s="153"/>
      <c r="N20" s="64" t="s">
        <v>88</v>
      </c>
      <c r="O20" s="7" t="s">
        <v>6</v>
      </c>
      <c r="P20" s="44">
        <f>+E20*'71'!E$27</f>
        <v>887760.89099999995</v>
      </c>
      <c r="Q20" s="44">
        <f>+F20*'71'!F$27</f>
        <v>911200</v>
      </c>
      <c r="R20" s="44">
        <f>+G20*'71'!G$27</f>
        <v>868800.00000000012</v>
      </c>
      <c r="S20" s="40">
        <f>+H20*'71'!H$27</f>
        <v>924505</v>
      </c>
    </row>
    <row r="21" spans="1:19" x14ac:dyDescent="0.25">
      <c r="A21" s="30"/>
      <c r="B21" s="153"/>
      <c r="C21" s="64"/>
      <c r="D21" s="7" t="s">
        <v>41</v>
      </c>
      <c r="E21" s="44">
        <v>21041.749999999993</v>
      </c>
      <c r="F21" s="44">
        <v>6041.7500000000109</v>
      </c>
      <c r="G21" s="44">
        <v>2083.2500000000005</v>
      </c>
      <c r="H21" s="40">
        <v>27833.249999999884</v>
      </c>
      <c r="L21" s="30"/>
      <c r="M21" s="153"/>
      <c r="N21" s="64"/>
      <c r="O21" s="7" t="s">
        <v>41</v>
      </c>
      <c r="P21" s="44">
        <f>+E21*'71'!E$27</f>
        <v>26323.229249999989</v>
      </c>
      <c r="Q21" s="44">
        <f>+F21*'71'!F$27</f>
        <v>6881.5532500000127</v>
      </c>
      <c r="R21" s="44">
        <f>+G21*'71'!G$27</f>
        <v>2262.4095000000007</v>
      </c>
      <c r="S21" s="40">
        <f>+H21*'71'!H$27</f>
        <v>27833.249999999884</v>
      </c>
    </row>
    <row r="22" spans="1:19" x14ac:dyDescent="0.25">
      <c r="A22" s="30"/>
      <c r="B22" s="153"/>
      <c r="C22" s="64" t="s">
        <v>89</v>
      </c>
      <c r="D22" s="7" t="s">
        <v>6</v>
      </c>
      <c r="E22" s="44">
        <v>299000</v>
      </c>
      <c r="F22" s="44">
        <v>350000</v>
      </c>
      <c r="G22" s="44">
        <v>400000</v>
      </c>
      <c r="H22" s="40">
        <v>501250</v>
      </c>
      <c r="L22" s="30"/>
      <c r="M22" s="153"/>
      <c r="N22" s="64" t="s">
        <v>89</v>
      </c>
      <c r="O22" s="7" t="s">
        <v>6</v>
      </c>
      <c r="P22" s="44">
        <f>+E22*'71'!E$27</f>
        <v>374048.99999999994</v>
      </c>
      <c r="Q22" s="44">
        <f>+F22*'71'!F$27</f>
        <v>398650</v>
      </c>
      <c r="R22" s="44">
        <f>+G22*'71'!G$27</f>
        <v>434400.00000000006</v>
      </c>
      <c r="S22" s="40">
        <f>+H22*'71'!H$27</f>
        <v>501250</v>
      </c>
    </row>
    <row r="23" spans="1:19" x14ac:dyDescent="0.25">
      <c r="A23" s="30"/>
      <c r="B23" s="153"/>
      <c r="C23" s="64"/>
      <c r="D23" s="7" t="s">
        <v>41</v>
      </c>
      <c r="E23" s="44">
        <v>14666.750000000004</v>
      </c>
      <c r="F23" s="44">
        <v>27859.999999999993</v>
      </c>
      <c r="G23" s="44">
        <v>30000.000000000022</v>
      </c>
      <c r="H23" s="40">
        <v>25000.000000000007</v>
      </c>
      <c r="L23" s="30"/>
      <c r="M23" s="153"/>
      <c r="N23" s="64"/>
      <c r="O23" s="7" t="s">
        <v>41</v>
      </c>
      <c r="P23" s="44">
        <f>+E23*'71'!E$27</f>
        <v>18348.104250000004</v>
      </c>
      <c r="Q23" s="44">
        <f>+F23*'71'!F$27</f>
        <v>31732.539999999994</v>
      </c>
      <c r="R23" s="44">
        <f>+G23*'71'!G$27</f>
        <v>32580.000000000025</v>
      </c>
      <c r="S23" s="40">
        <f>+H23*'71'!H$27</f>
        <v>25000.000000000007</v>
      </c>
    </row>
    <row r="24" spans="1:19" x14ac:dyDescent="0.25">
      <c r="A24" s="30"/>
      <c r="B24" s="153"/>
      <c r="C24" s="73" t="s">
        <v>20</v>
      </c>
      <c r="D24" s="7" t="s">
        <v>6</v>
      </c>
      <c r="E24" s="44">
        <f>+'92'!E29</f>
        <v>302500</v>
      </c>
      <c r="F24" s="44">
        <f>+'92'!F29</f>
        <v>360834</v>
      </c>
      <c r="G24" s="44">
        <f>+'92'!G29</f>
        <v>400000</v>
      </c>
      <c r="H24" s="40">
        <f>+'92'!H29</f>
        <v>450000</v>
      </c>
      <c r="L24" s="30"/>
      <c r="M24" s="153"/>
      <c r="N24" s="73" t="s">
        <v>20</v>
      </c>
      <c r="O24" s="7" t="s">
        <v>6</v>
      </c>
      <c r="P24" s="44">
        <f>+E24*'71'!E$27</f>
        <v>378427.49999999994</v>
      </c>
      <c r="Q24" s="44">
        <f>+F24*'71'!F$27</f>
        <v>410989.92599999998</v>
      </c>
      <c r="R24" s="44">
        <f>+G24*'71'!G$27</f>
        <v>434400.00000000006</v>
      </c>
      <c r="S24" s="40">
        <f>+H24*'71'!H$27</f>
        <v>450000</v>
      </c>
    </row>
    <row r="25" spans="1:19" x14ac:dyDescent="0.25">
      <c r="A25" s="30"/>
      <c r="C25" s="62"/>
      <c r="D25" s="7" t="s">
        <v>7</v>
      </c>
      <c r="E25" s="44">
        <f>+'92'!E30</f>
        <v>2499.9999999999991</v>
      </c>
      <c r="F25" s="44">
        <f>+'92'!F30</f>
        <v>4583.2499999999909</v>
      </c>
      <c r="G25" s="44">
        <f>+'92'!G30</f>
        <v>0</v>
      </c>
      <c r="H25" s="40">
        <f>+'92'!H30</f>
        <v>624.99999999999852</v>
      </c>
      <c r="L25" s="30"/>
      <c r="N25" s="62"/>
      <c r="O25" s="7" t="s">
        <v>7</v>
      </c>
      <c r="P25" s="44">
        <f>+E25*'71'!E$27</f>
        <v>3127.4999999999986</v>
      </c>
      <c r="Q25" s="44">
        <f>+F25*'71'!F$27</f>
        <v>5220.3217499999901</v>
      </c>
      <c r="R25" s="44">
        <f>+G25*'71'!G$27</f>
        <v>0</v>
      </c>
      <c r="S25" s="40">
        <f>+H25*'71'!H$27</f>
        <v>624.99999999999852</v>
      </c>
    </row>
    <row r="26" spans="1:19" x14ac:dyDescent="0.25">
      <c r="A26" s="30"/>
      <c r="E26" s="44"/>
      <c r="F26" s="44"/>
      <c r="G26" s="44"/>
      <c r="H26" s="40"/>
      <c r="L26" s="30"/>
      <c r="P26" s="44"/>
      <c r="Q26" s="44"/>
      <c r="R26" s="44"/>
      <c r="S26" s="40"/>
    </row>
    <row r="27" spans="1:19" x14ac:dyDescent="0.25">
      <c r="A27" s="30"/>
      <c r="B27" s="155" t="s">
        <v>21</v>
      </c>
      <c r="C27" s="64" t="s">
        <v>82</v>
      </c>
      <c r="D27" s="7" t="s">
        <v>6</v>
      </c>
      <c r="E27" s="44">
        <v>157500</v>
      </c>
      <c r="F27" s="44">
        <v>191250</v>
      </c>
      <c r="G27" s="44">
        <v>220000</v>
      </c>
      <c r="H27" s="40">
        <v>229167</v>
      </c>
      <c r="L27" s="30"/>
      <c r="M27" s="155" t="s">
        <v>21</v>
      </c>
      <c r="N27" s="64" t="s">
        <v>82</v>
      </c>
      <c r="O27" s="7" t="s">
        <v>6</v>
      </c>
      <c r="P27" s="44">
        <f>+E27*'71'!E$27</f>
        <v>197032.49999999997</v>
      </c>
      <c r="Q27" s="44">
        <f>+F27*'71'!F$27</f>
        <v>217833.75</v>
      </c>
      <c r="R27" s="44">
        <f>+G27*'71'!G$27</f>
        <v>238920.00000000003</v>
      </c>
      <c r="S27" s="40">
        <f>+H27*'71'!H$27</f>
        <v>229167</v>
      </c>
    </row>
    <row r="28" spans="1:19" x14ac:dyDescent="0.25">
      <c r="A28" s="30"/>
      <c r="B28" s="153"/>
      <c r="C28" s="64"/>
      <c r="D28" s="7" t="s">
        <v>41</v>
      </c>
      <c r="E28" s="44">
        <v>17999.999999999996</v>
      </c>
      <c r="F28" s="44">
        <v>14999.999999999995</v>
      </c>
      <c r="G28" s="44">
        <v>17500.000000000015</v>
      </c>
      <c r="H28" s="40">
        <v>37500</v>
      </c>
      <c r="L28" s="30"/>
      <c r="M28" s="153"/>
      <c r="N28" s="64"/>
      <c r="O28" s="7" t="s">
        <v>41</v>
      </c>
      <c r="P28" s="44">
        <f>+E28*'71'!E$27</f>
        <v>22517.999999999993</v>
      </c>
      <c r="Q28" s="44">
        <f>+F28*'71'!F$27</f>
        <v>17084.999999999993</v>
      </c>
      <c r="R28" s="44">
        <f>+G28*'71'!G$27</f>
        <v>19005.000000000018</v>
      </c>
      <c r="S28" s="40">
        <f>+H28*'71'!H$27</f>
        <v>37500</v>
      </c>
    </row>
    <row r="29" spans="1:19" x14ac:dyDescent="0.25">
      <c r="A29" s="30"/>
      <c r="B29" s="153"/>
      <c r="C29" s="64" t="s">
        <v>83</v>
      </c>
      <c r="D29" s="7" t="s">
        <v>6</v>
      </c>
      <c r="E29" s="44">
        <v>180000</v>
      </c>
      <c r="F29" s="44">
        <v>200000</v>
      </c>
      <c r="G29" s="44">
        <v>222333</v>
      </c>
      <c r="H29" s="40">
        <v>210000</v>
      </c>
      <c r="L29" s="30"/>
      <c r="M29" s="153"/>
      <c r="N29" s="64" t="s">
        <v>83</v>
      </c>
      <c r="O29" s="7" t="s">
        <v>6</v>
      </c>
      <c r="P29" s="44">
        <f>+E29*'71'!E$27</f>
        <v>225179.99999999997</v>
      </c>
      <c r="Q29" s="44">
        <f>+F29*'71'!F$27</f>
        <v>227800</v>
      </c>
      <c r="R29" s="44">
        <f>+G29*'71'!G$27</f>
        <v>241453.63800000001</v>
      </c>
      <c r="S29" s="40">
        <f>+H29*'71'!H$27</f>
        <v>210000</v>
      </c>
    </row>
    <row r="30" spans="1:19" x14ac:dyDescent="0.25">
      <c r="A30" s="30"/>
      <c r="B30" s="153"/>
      <c r="C30" s="64"/>
      <c r="D30" s="7" t="s">
        <v>41</v>
      </c>
      <c r="E30" s="44">
        <v>3625.0000000000005</v>
      </c>
      <c r="F30" s="44">
        <v>2500.0000000000091</v>
      </c>
      <c r="G30" s="44">
        <v>8958.2500000000218</v>
      </c>
      <c r="H30" s="40">
        <v>9999.99999999998</v>
      </c>
      <c r="L30" s="30"/>
      <c r="M30" s="153"/>
      <c r="N30" s="64"/>
      <c r="O30" s="7" t="s">
        <v>41</v>
      </c>
      <c r="P30" s="44">
        <f>+E30*'71'!E$27</f>
        <v>4534.875</v>
      </c>
      <c r="Q30" s="44">
        <f>+F30*'71'!F$27</f>
        <v>2847.5000000000105</v>
      </c>
      <c r="R30" s="44">
        <f>+G30*'71'!G$27</f>
        <v>9728.6595000000252</v>
      </c>
      <c r="S30" s="40">
        <f>+H30*'71'!H$27</f>
        <v>9999.99999999998</v>
      </c>
    </row>
    <row r="31" spans="1:19" x14ac:dyDescent="0.25">
      <c r="A31" s="30"/>
      <c r="B31" s="153"/>
      <c r="C31" s="64" t="s">
        <v>84</v>
      </c>
      <c r="D31" s="7" t="s">
        <v>6</v>
      </c>
      <c r="E31" s="44">
        <v>194083</v>
      </c>
      <c r="F31" s="44">
        <v>228333</v>
      </c>
      <c r="G31" s="44">
        <v>250000</v>
      </c>
      <c r="H31" s="40">
        <v>280000</v>
      </c>
      <c r="L31" s="30"/>
      <c r="M31" s="153"/>
      <c r="N31" s="64" t="s">
        <v>84</v>
      </c>
      <c r="O31" s="7" t="s">
        <v>6</v>
      </c>
      <c r="P31" s="44">
        <f>+E31*'71'!E$27</f>
        <v>242797.83299999998</v>
      </c>
      <c r="Q31" s="44">
        <f>+F31*'71'!F$27</f>
        <v>260071.28700000001</v>
      </c>
      <c r="R31" s="44">
        <f>+G31*'71'!G$27</f>
        <v>271500</v>
      </c>
      <c r="S31" s="40">
        <f>+H31*'71'!H$27</f>
        <v>280000</v>
      </c>
    </row>
    <row r="32" spans="1:19" x14ac:dyDescent="0.25">
      <c r="A32" s="30"/>
      <c r="B32" s="153"/>
      <c r="C32" s="64"/>
      <c r="D32" s="7" t="s">
        <v>41</v>
      </c>
      <c r="E32" s="44">
        <v>4999.9999999999873</v>
      </c>
      <c r="F32" s="44">
        <v>5000.0000000000018</v>
      </c>
      <c r="G32" s="44">
        <v>3199.9999999999873</v>
      </c>
      <c r="H32" s="40">
        <v>12500.000000000018</v>
      </c>
      <c r="L32" s="30"/>
      <c r="M32" s="153"/>
      <c r="N32" s="64"/>
      <c r="O32" s="7" t="s">
        <v>41</v>
      </c>
      <c r="P32" s="44">
        <f>+E32*'71'!E$27</f>
        <v>6254.9999999999836</v>
      </c>
      <c r="Q32" s="44">
        <f>+F32*'71'!F$27</f>
        <v>5695.0000000000018</v>
      </c>
      <c r="R32" s="44">
        <f>+G32*'71'!G$27</f>
        <v>3475.1999999999866</v>
      </c>
      <c r="S32" s="40">
        <f>+H32*'71'!H$27</f>
        <v>12500.000000000018</v>
      </c>
    </row>
    <row r="33" spans="1:19" x14ac:dyDescent="0.25">
      <c r="A33" s="30"/>
      <c r="B33" s="153"/>
      <c r="C33" s="64" t="s">
        <v>85</v>
      </c>
      <c r="D33" s="7" t="s">
        <v>6</v>
      </c>
      <c r="E33" s="44">
        <v>204500</v>
      </c>
      <c r="F33" s="44">
        <v>240000</v>
      </c>
      <c r="G33" s="44">
        <v>261000</v>
      </c>
      <c r="H33" s="40">
        <v>280000</v>
      </c>
      <c r="L33" s="30"/>
      <c r="M33" s="153"/>
      <c r="N33" s="64" t="s">
        <v>85</v>
      </c>
      <c r="O33" s="7" t="s">
        <v>6</v>
      </c>
      <c r="P33" s="44">
        <f>+E33*'71'!E$27</f>
        <v>255829.49999999997</v>
      </c>
      <c r="Q33" s="44">
        <f>+F33*'71'!F$27</f>
        <v>273360</v>
      </c>
      <c r="R33" s="44">
        <f>+G33*'71'!G$27</f>
        <v>283446</v>
      </c>
      <c r="S33" s="40">
        <f>+H33*'71'!H$27</f>
        <v>280000</v>
      </c>
    </row>
    <row r="34" spans="1:19" x14ac:dyDescent="0.25">
      <c r="A34" s="30"/>
      <c r="B34" s="153"/>
      <c r="C34" s="64"/>
      <c r="D34" s="7" t="s">
        <v>41</v>
      </c>
      <c r="E34" s="44">
        <v>2500.0000000000027</v>
      </c>
      <c r="F34" s="44">
        <v>250.0000000000004</v>
      </c>
      <c r="G34" s="44">
        <v>4921.5000000000045</v>
      </c>
      <c r="H34" s="40">
        <v>12499.999999999987</v>
      </c>
      <c r="L34" s="30"/>
      <c r="M34" s="153"/>
      <c r="N34" s="64"/>
      <c r="O34" s="7" t="s">
        <v>41</v>
      </c>
      <c r="P34" s="44">
        <f>+E34*'71'!E$27</f>
        <v>3127.5000000000032</v>
      </c>
      <c r="Q34" s="44">
        <f>+F34*'71'!F$27</f>
        <v>284.75000000000045</v>
      </c>
      <c r="R34" s="44">
        <f>+G34*'71'!G$27</f>
        <v>5344.7490000000053</v>
      </c>
      <c r="S34" s="40">
        <f>+H34*'71'!H$27</f>
        <v>12499.999999999987</v>
      </c>
    </row>
    <row r="35" spans="1:19" x14ac:dyDescent="0.25">
      <c r="A35" s="30"/>
      <c r="B35" s="153"/>
      <c r="C35" s="64" t="s">
        <v>86</v>
      </c>
      <c r="D35" s="7" t="s">
        <v>6</v>
      </c>
      <c r="E35" s="44">
        <v>222500</v>
      </c>
      <c r="F35" s="44">
        <v>260833</v>
      </c>
      <c r="G35" s="44">
        <v>300000</v>
      </c>
      <c r="H35" s="40">
        <v>320000</v>
      </c>
      <c r="L35" s="30"/>
      <c r="M35" s="153"/>
      <c r="N35" s="64" t="s">
        <v>86</v>
      </c>
      <c r="O35" s="7" t="s">
        <v>6</v>
      </c>
      <c r="P35" s="44">
        <f>+E35*'71'!E$27</f>
        <v>278347.5</v>
      </c>
      <c r="Q35" s="44">
        <f>+F35*'71'!F$27</f>
        <v>297088.78700000001</v>
      </c>
      <c r="R35" s="44">
        <f>+G35*'71'!G$27</f>
        <v>325800</v>
      </c>
      <c r="S35" s="40">
        <f>+H35*'71'!H$27</f>
        <v>320000</v>
      </c>
    </row>
    <row r="36" spans="1:19" x14ac:dyDescent="0.25">
      <c r="A36" s="30"/>
      <c r="B36" s="153"/>
      <c r="C36" s="64"/>
      <c r="D36" s="7" t="s">
        <v>41</v>
      </c>
      <c r="E36" s="44">
        <v>2500.000000000015</v>
      </c>
      <c r="F36" s="44">
        <v>2604.2499999999986</v>
      </c>
      <c r="G36" s="44">
        <v>2500.0000000000064</v>
      </c>
      <c r="H36" s="40">
        <v>499.99999999999932</v>
      </c>
      <c r="L36" s="30"/>
      <c r="M36" s="153"/>
      <c r="N36" s="64"/>
      <c r="O36" s="7" t="s">
        <v>41</v>
      </c>
      <c r="P36" s="44">
        <f>+E36*'71'!E$27</f>
        <v>3127.5000000000186</v>
      </c>
      <c r="Q36" s="44">
        <f>+F36*'71'!F$27</f>
        <v>2966.2407499999986</v>
      </c>
      <c r="R36" s="44">
        <f>+G36*'71'!G$27</f>
        <v>2715.0000000000073</v>
      </c>
      <c r="S36" s="40">
        <f>+H36*'71'!H$27</f>
        <v>499.99999999999932</v>
      </c>
    </row>
    <row r="37" spans="1:19" x14ac:dyDescent="0.25">
      <c r="A37" s="30"/>
      <c r="B37" s="153"/>
      <c r="C37" s="64" t="s">
        <v>87</v>
      </c>
      <c r="D37" s="7" t="s">
        <v>6</v>
      </c>
      <c r="E37" s="44">
        <v>250500</v>
      </c>
      <c r="F37" s="44">
        <v>300000</v>
      </c>
      <c r="G37" s="44">
        <v>315000</v>
      </c>
      <c r="H37" s="40">
        <v>366667</v>
      </c>
      <c r="L37" s="30"/>
      <c r="M37" s="153"/>
      <c r="N37" s="64" t="s">
        <v>87</v>
      </c>
      <c r="O37" s="7" t="s">
        <v>6</v>
      </c>
      <c r="P37" s="44">
        <f>+E37*'71'!E$27</f>
        <v>313375.5</v>
      </c>
      <c r="Q37" s="44">
        <f>+F37*'71'!F$27</f>
        <v>341700</v>
      </c>
      <c r="R37" s="44">
        <f>+G37*'71'!G$27</f>
        <v>342090</v>
      </c>
      <c r="S37" s="40">
        <f>+H37*'71'!H$27</f>
        <v>366667</v>
      </c>
    </row>
    <row r="38" spans="1:19" x14ac:dyDescent="0.25">
      <c r="A38" s="30"/>
      <c r="B38" s="153"/>
      <c r="C38" s="64"/>
      <c r="D38" s="7" t="s">
        <v>41</v>
      </c>
      <c r="E38" s="44">
        <v>7602.2499999999927</v>
      </c>
      <c r="F38" s="44">
        <v>3750.0000000000018</v>
      </c>
      <c r="G38" s="44">
        <v>7083.2500000000064</v>
      </c>
      <c r="H38" s="40">
        <v>12500.000000000027</v>
      </c>
      <c r="L38" s="30"/>
      <c r="M38" s="153"/>
      <c r="N38" s="64"/>
      <c r="O38" s="7" t="s">
        <v>41</v>
      </c>
      <c r="P38" s="44">
        <f>+E38*'71'!E$27</f>
        <v>9510.4147499999908</v>
      </c>
      <c r="Q38" s="44">
        <f>+F38*'71'!F$27</f>
        <v>4271.2500000000018</v>
      </c>
      <c r="R38" s="44">
        <f>+G38*'71'!G$27</f>
        <v>7692.409500000007</v>
      </c>
      <c r="S38" s="40">
        <f>+H38*'71'!H$27</f>
        <v>12500.000000000027</v>
      </c>
    </row>
    <row r="39" spans="1:19" x14ac:dyDescent="0.25">
      <c r="A39" s="30"/>
      <c r="B39" s="153"/>
      <c r="C39" s="64" t="s">
        <v>88</v>
      </c>
      <c r="D39" s="7" t="s">
        <v>6</v>
      </c>
      <c r="E39" s="44">
        <v>500000</v>
      </c>
      <c r="F39" s="44">
        <v>555085</v>
      </c>
      <c r="G39" s="44">
        <v>603333</v>
      </c>
      <c r="H39" s="40">
        <v>700000</v>
      </c>
      <c r="L39" s="30"/>
      <c r="M39" s="153"/>
      <c r="N39" s="64" t="s">
        <v>88</v>
      </c>
      <c r="O39" s="7" t="s">
        <v>6</v>
      </c>
      <c r="P39" s="44">
        <f>+E39*'71'!E$27</f>
        <v>625500</v>
      </c>
      <c r="Q39" s="44">
        <f>+F39*'71'!F$27</f>
        <v>632241.81500000006</v>
      </c>
      <c r="R39" s="44">
        <f>+G39*'71'!G$27</f>
        <v>655219.63800000004</v>
      </c>
      <c r="S39" s="40">
        <f>+H39*'71'!H$27</f>
        <v>700000</v>
      </c>
    </row>
    <row r="40" spans="1:19" x14ac:dyDescent="0.25">
      <c r="A40" s="30"/>
      <c r="B40" s="153"/>
      <c r="C40" s="64"/>
      <c r="D40" s="7" t="s">
        <v>41</v>
      </c>
      <c r="E40" s="44">
        <v>5624.9999999999982</v>
      </c>
      <c r="F40" s="44">
        <v>13646.000000000011</v>
      </c>
      <c r="G40" s="44">
        <v>8250.0000000000018</v>
      </c>
      <c r="H40" s="40">
        <v>12083.250000000013</v>
      </c>
      <c r="L40" s="30"/>
      <c r="M40" s="153"/>
      <c r="N40" s="64"/>
      <c r="O40" s="7" t="s">
        <v>41</v>
      </c>
      <c r="P40" s="44">
        <f>+E40*'71'!E$27</f>
        <v>7036.8749999999973</v>
      </c>
      <c r="Q40" s="44">
        <f>+F40*'71'!F$27</f>
        <v>15542.794000000013</v>
      </c>
      <c r="R40" s="44">
        <f>+G40*'71'!G$27</f>
        <v>8959.5000000000018</v>
      </c>
      <c r="S40" s="40">
        <f>+H40*'71'!H$27</f>
        <v>12083.250000000013</v>
      </c>
    </row>
    <row r="41" spans="1:19" x14ac:dyDescent="0.25">
      <c r="A41" s="30"/>
      <c r="B41" s="153"/>
      <c r="C41" s="64" t="s">
        <v>89</v>
      </c>
      <c r="D41" s="7" t="s">
        <v>6</v>
      </c>
      <c r="E41" s="44">
        <v>300000</v>
      </c>
      <c r="F41" s="44">
        <v>300000</v>
      </c>
      <c r="G41" s="44">
        <v>344129</v>
      </c>
      <c r="H41" s="40">
        <v>452083</v>
      </c>
      <c r="L41" s="30"/>
      <c r="M41" s="153"/>
      <c r="N41" s="64" t="s">
        <v>89</v>
      </c>
      <c r="O41" s="7" t="s">
        <v>6</v>
      </c>
      <c r="P41" s="44">
        <f>+E41*'71'!E$27</f>
        <v>375299.99999999994</v>
      </c>
      <c r="Q41" s="44">
        <f>+F41*'71'!F$27</f>
        <v>341700</v>
      </c>
      <c r="R41" s="44">
        <f>+G41*'71'!G$27</f>
        <v>373724.09400000004</v>
      </c>
      <c r="S41" s="40">
        <f>+H41*'71'!H$27</f>
        <v>452083</v>
      </c>
    </row>
    <row r="42" spans="1:19" x14ac:dyDescent="0.25">
      <c r="A42" s="30"/>
      <c r="B42" s="153"/>
      <c r="C42" s="64"/>
      <c r="D42" s="7" t="s">
        <v>41</v>
      </c>
      <c r="E42" s="44">
        <v>27500.000000000007</v>
      </c>
      <c r="F42" s="44">
        <v>36458.250000000015</v>
      </c>
      <c r="G42" s="44">
        <v>24166.749999999989</v>
      </c>
      <c r="H42" s="40">
        <v>25000.000000000011</v>
      </c>
      <c r="L42" s="30"/>
      <c r="M42" s="153"/>
      <c r="N42" s="64"/>
      <c r="O42" s="7" t="s">
        <v>41</v>
      </c>
      <c r="P42" s="44">
        <f>+E42*'71'!E$27</f>
        <v>34402.500000000007</v>
      </c>
      <c r="Q42" s="44">
        <f>+F42*'71'!F$27</f>
        <v>41525.946750000017</v>
      </c>
      <c r="R42" s="44">
        <f>+G42*'71'!G$27</f>
        <v>26245.090499999991</v>
      </c>
      <c r="S42" s="40">
        <f>+H42*'71'!H$27</f>
        <v>25000.000000000011</v>
      </c>
    </row>
    <row r="43" spans="1:19" x14ac:dyDescent="0.25">
      <c r="A43" s="30"/>
      <c r="B43" s="153"/>
      <c r="C43" s="73" t="s">
        <v>20</v>
      </c>
      <c r="D43" s="7" t="s">
        <v>6</v>
      </c>
      <c r="E43" s="44">
        <f>+'92'!E52</f>
        <v>250000</v>
      </c>
      <c r="F43" s="44">
        <f>+'92'!F52</f>
        <v>300000</v>
      </c>
      <c r="G43" s="44">
        <f>+'92'!G52</f>
        <v>314167</v>
      </c>
      <c r="H43" s="40">
        <f>+'92'!H52</f>
        <v>400000</v>
      </c>
      <c r="L43" s="30"/>
      <c r="M43" s="153"/>
      <c r="N43" s="73" t="s">
        <v>20</v>
      </c>
      <c r="O43" s="7" t="s">
        <v>6</v>
      </c>
      <c r="P43" s="44">
        <f>+E43*'71'!E$27</f>
        <v>312750</v>
      </c>
      <c r="Q43" s="44">
        <f>+F43*'71'!F$27</f>
        <v>341700</v>
      </c>
      <c r="R43" s="44">
        <f>+G43*'71'!G$27</f>
        <v>341185.36200000002</v>
      </c>
      <c r="S43" s="40">
        <f>+H43*'71'!H$27</f>
        <v>400000</v>
      </c>
    </row>
    <row r="44" spans="1:19" x14ac:dyDescent="0.25">
      <c r="A44" s="95"/>
      <c r="C44" s="62"/>
      <c r="D44" s="7" t="s">
        <v>7</v>
      </c>
      <c r="E44" s="44">
        <f>+'92'!E53</f>
        <v>1416.7499999999927</v>
      </c>
      <c r="F44" s="44">
        <f>+'92'!F53</f>
        <v>2583.2499999999959</v>
      </c>
      <c r="G44" s="44">
        <f>+'92'!G53</f>
        <v>4166.7499999999918</v>
      </c>
      <c r="H44" s="40">
        <f>+'92'!H53</f>
        <v>3833.5000000000227</v>
      </c>
      <c r="L44" s="95"/>
      <c r="N44" s="62"/>
      <c r="O44" s="7" t="s">
        <v>7</v>
      </c>
      <c r="P44" s="44">
        <f>+E44*'71'!E$27</f>
        <v>1772.3542499999908</v>
      </c>
      <c r="Q44" s="44">
        <f>+F44*'71'!F$27</f>
        <v>2942.3217499999955</v>
      </c>
      <c r="R44" s="44">
        <f>+G44*'71'!G$27</f>
        <v>4525.0904999999912</v>
      </c>
      <c r="S44" s="40">
        <f>+H44*'71'!H$27</f>
        <v>3833.5000000000227</v>
      </c>
    </row>
    <row r="45" spans="1:19" x14ac:dyDescent="0.25">
      <c r="A45" s="78"/>
      <c r="E45" s="44"/>
      <c r="F45" s="44"/>
      <c r="G45" s="44"/>
      <c r="H45" s="40"/>
      <c r="L45" s="78"/>
      <c r="P45" s="44"/>
      <c r="Q45" s="44"/>
      <c r="R45" s="44"/>
      <c r="S45" s="40"/>
    </row>
    <row r="46" spans="1:19" x14ac:dyDescent="0.25">
      <c r="A46" s="78"/>
      <c r="B46" s="155" t="s">
        <v>20</v>
      </c>
      <c r="C46" s="64" t="s">
        <v>82</v>
      </c>
      <c r="D46" s="7" t="s">
        <v>6</v>
      </c>
      <c r="E46" s="44">
        <v>200000</v>
      </c>
      <c r="F46" s="44">
        <v>240000</v>
      </c>
      <c r="G46" s="44">
        <v>260000</v>
      </c>
      <c r="H46" s="40">
        <v>300000</v>
      </c>
      <c r="L46" s="78"/>
      <c r="M46" s="155" t="s">
        <v>20</v>
      </c>
      <c r="N46" s="64" t="s">
        <v>82</v>
      </c>
      <c r="O46" s="7" t="s">
        <v>6</v>
      </c>
      <c r="P46" s="44">
        <f>+E46*'71'!E$27</f>
        <v>250199.99999999997</v>
      </c>
      <c r="Q46" s="44">
        <f>+F46*'71'!F$27</f>
        <v>273360</v>
      </c>
      <c r="R46" s="44">
        <f>+G46*'71'!G$27</f>
        <v>282360</v>
      </c>
      <c r="S46" s="40">
        <f>+H46*'71'!H$27</f>
        <v>300000</v>
      </c>
    </row>
    <row r="47" spans="1:19" x14ac:dyDescent="0.25">
      <c r="A47" s="78"/>
      <c r="B47" s="153"/>
      <c r="C47" s="64"/>
      <c r="D47" s="7" t="s">
        <v>41</v>
      </c>
      <c r="E47" s="44">
        <v>5000.0000000000018</v>
      </c>
      <c r="F47" s="44">
        <v>4482.2499999999982</v>
      </c>
      <c r="G47" s="44">
        <v>7500</v>
      </c>
      <c r="H47" s="40">
        <v>12443.250000000002</v>
      </c>
      <c r="L47" s="78"/>
      <c r="M47" s="153"/>
      <c r="N47" s="64"/>
      <c r="O47" s="7" t="s">
        <v>41</v>
      </c>
      <c r="P47" s="44">
        <f>+E47*'71'!E$27</f>
        <v>6255.0000000000018</v>
      </c>
      <c r="Q47" s="44">
        <f>+F47*'71'!F$27</f>
        <v>5105.2827499999976</v>
      </c>
      <c r="R47" s="44">
        <f>+G47*'71'!G$27</f>
        <v>8145.0000000000009</v>
      </c>
      <c r="S47" s="40">
        <f>+H47*'71'!H$27</f>
        <v>12443.250000000002</v>
      </c>
    </row>
    <row r="48" spans="1:19" x14ac:dyDescent="0.25">
      <c r="A48" s="78"/>
      <c r="B48" s="153"/>
      <c r="C48" s="64" t="s">
        <v>83</v>
      </c>
      <c r="D48" s="7" t="s">
        <v>6</v>
      </c>
      <c r="E48" s="44">
        <v>210000</v>
      </c>
      <c r="F48" s="44">
        <v>241000</v>
      </c>
      <c r="G48" s="44">
        <v>270000</v>
      </c>
      <c r="H48" s="40">
        <v>300000</v>
      </c>
      <c r="L48" s="78"/>
      <c r="M48" s="153"/>
      <c r="N48" s="64" t="s">
        <v>83</v>
      </c>
      <c r="O48" s="7" t="s">
        <v>6</v>
      </c>
      <c r="P48" s="44">
        <f>+E48*'71'!E$27</f>
        <v>262710</v>
      </c>
      <c r="Q48" s="44">
        <f>+F48*'71'!F$27</f>
        <v>274499</v>
      </c>
      <c r="R48" s="44">
        <f>+G48*'71'!G$27</f>
        <v>293220</v>
      </c>
      <c r="S48" s="40">
        <f>+H48*'71'!H$27</f>
        <v>300000</v>
      </c>
    </row>
    <row r="49" spans="1:19" x14ac:dyDescent="0.25">
      <c r="A49" s="78"/>
      <c r="B49" s="153"/>
      <c r="C49" s="64"/>
      <c r="D49" s="7" t="s">
        <v>41</v>
      </c>
      <c r="E49" s="44"/>
      <c r="F49" s="44">
        <v>250.00000000000009</v>
      </c>
      <c r="G49" s="44">
        <v>416.75000000000017</v>
      </c>
      <c r="H49" s="40">
        <v>2500.0000000000018</v>
      </c>
      <c r="L49" s="78"/>
      <c r="M49" s="153"/>
      <c r="N49" s="64"/>
      <c r="O49" s="7" t="s">
        <v>41</v>
      </c>
      <c r="P49" s="44">
        <f>+E49*'71'!E$27</f>
        <v>0</v>
      </c>
      <c r="Q49" s="44">
        <f>+F49*'71'!F$27</f>
        <v>284.75000000000011</v>
      </c>
      <c r="R49" s="44">
        <f>+G49*'71'!G$27</f>
        <v>452.59050000000019</v>
      </c>
      <c r="S49" s="40">
        <f>+H49*'71'!H$27</f>
        <v>2500.0000000000018</v>
      </c>
    </row>
    <row r="50" spans="1:19" x14ac:dyDescent="0.25">
      <c r="A50" s="78"/>
      <c r="B50" s="153"/>
      <c r="C50" s="64" t="s">
        <v>84</v>
      </c>
      <c r="D50" s="7" t="s">
        <v>6</v>
      </c>
      <c r="E50" s="44">
        <v>215000</v>
      </c>
      <c r="F50" s="44">
        <v>250000</v>
      </c>
      <c r="G50" s="44">
        <v>280000</v>
      </c>
      <c r="H50" s="40">
        <v>317000</v>
      </c>
      <c r="L50" s="78"/>
      <c r="M50" s="153"/>
      <c r="N50" s="64" t="s">
        <v>84</v>
      </c>
      <c r="O50" s="7" t="s">
        <v>6</v>
      </c>
      <c r="P50" s="44">
        <f>+E50*'71'!E$27</f>
        <v>268965</v>
      </c>
      <c r="Q50" s="44">
        <f>+F50*'71'!F$27</f>
        <v>284750</v>
      </c>
      <c r="R50" s="44">
        <f>+G50*'71'!G$27</f>
        <v>304080</v>
      </c>
      <c r="S50" s="40">
        <f>+H50*'71'!H$27</f>
        <v>317000</v>
      </c>
    </row>
    <row r="51" spans="1:19" x14ac:dyDescent="0.25">
      <c r="A51" s="78"/>
      <c r="B51" s="153"/>
      <c r="C51" s="64"/>
      <c r="D51" s="7" t="s">
        <v>41</v>
      </c>
      <c r="E51" s="44">
        <v>2187.5000000000036</v>
      </c>
      <c r="F51" s="44">
        <v>208.24999999999952</v>
      </c>
      <c r="G51" s="44">
        <v>2000.000000000005</v>
      </c>
      <c r="H51" s="40">
        <v>2750.0000000000123</v>
      </c>
      <c r="L51" s="78"/>
      <c r="M51" s="153"/>
      <c r="N51" s="64"/>
      <c r="O51" s="7" t="s">
        <v>41</v>
      </c>
      <c r="P51" s="44">
        <f>+E51*'71'!E$27</f>
        <v>2736.5625000000041</v>
      </c>
      <c r="Q51" s="44">
        <f>+F51*'71'!F$27</f>
        <v>237.19674999999944</v>
      </c>
      <c r="R51" s="44">
        <f>+G51*'71'!G$27</f>
        <v>2172.0000000000055</v>
      </c>
      <c r="S51" s="40">
        <f>+H51*'71'!H$27</f>
        <v>2750.0000000000123</v>
      </c>
    </row>
    <row r="52" spans="1:19" x14ac:dyDescent="0.25">
      <c r="A52" s="78"/>
      <c r="B52" s="153"/>
      <c r="C52" s="64" t="s">
        <v>85</v>
      </c>
      <c r="D52" s="7" t="s">
        <v>6</v>
      </c>
      <c r="E52" s="44">
        <v>240000</v>
      </c>
      <c r="F52" s="44">
        <v>280000</v>
      </c>
      <c r="G52" s="44">
        <v>300000</v>
      </c>
      <c r="H52" s="40">
        <v>320000</v>
      </c>
      <c r="L52" s="78"/>
      <c r="M52" s="153"/>
      <c r="N52" s="64" t="s">
        <v>85</v>
      </c>
      <c r="O52" s="7" t="s">
        <v>6</v>
      </c>
      <c r="P52" s="44">
        <f>+E52*'71'!E$27</f>
        <v>300240</v>
      </c>
      <c r="Q52" s="44">
        <f>+F52*'71'!F$27</f>
        <v>318920</v>
      </c>
      <c r="R52" s="44">
        <f>+G52*'71'!G$27</f>
        <v>325800</v>
      </c>
      <c r="S52" s="40">
        <f>+H52*'71'!H$27</f>
        <v>320000</v>
      </c>
    </row>
    <row r="53" spans="1:19" x14ac:dyDescent="0.25">
      <c r="A53" s="78"/>
      <c r="B53" s="153"/>
      <c r="C53" s="64"/>
      <c r="D53" s="7" t="s">
        <v>41</v>
      </c>
      <c r="E53" s="44">
        <v>3250.0000000000041</v>
      </c>
      <c r="F53" s="44">
        <v>2291.7500000000173</v>
      </c>
      <c r="G53" s="44"/>
      <c r="H53" s="40">
        <v>1249.999999999998</v>
      </c>
      <c r="L53" s="78"/>
      <c r="M53" s="153"/>
      <c r="N53" s="64"/>
      <c r="O53" s="7" t="s">
        <v>41</v>
      </c>
      <c r="P53" s="44">
        <f>+E53*'71'!E$27</f>
        <v>4065.7500000000045</v>
      </c>
      <c r="Q53" s="44">
        <f>+F53*'71'!F$27</f>
        <v>2610.3032500000195</v>
      </c>
      <c r="R53" s="44">
        <f>+G53*'71'!G$27</f>
        <v>0</v>
      </c>
      <c r="S53" s="40">
        <f>+H53*'71'!H$27</f>
        <v>1249.999999999998</v>
      </c>
    </row>
    <row r="54" spans="1:19" x14ac:dyDescent="0.25">
      <c r="A54" s="78"/>
      <c r="B54" s="153"/>
      <c r="C54" s="64" t="s">
        <v>86</v>
      </c>
      <c r="D54" s="7" t="s">
        <v>6</v>
      </c>
      <c r="E54" s="44">
        <v>271667</v>
      </c>
      <c r="F54" s="44">
        <v>302500</v>
      </c>
      <c r="G54" s="44">
        <v>342667</v>
      </c>
      <c r="H54" s="40">
        <v>360488</v>
      </c>
      <c r="L54" s="78"/>
      <c r="M54" s="153"/>
      <c r="N54" s="64" t="s">
        <v>86</v>
      </c>
      <c r="O54" s="7" t="s">
        <v>6</v>
      </c>
      <c r="P54" s="44">
        <f>+E54*'71'!E$27</f>
        <v>339855.41699999996</v>
      </c>
      <c r="Q54" s="44">
        <f>+F54*'71'!F$27</f>
        <v>344547.5</v>
      </c>
      <c r="R54" s="44">
        <f>+G54*'71'!G$27</f>
        <v>372136.36200000002</v>
      </c>
      <c r="S54" s="40">
        <f>+H54*'71'!H$27</f>
        <v>360488</v>
      </c>
    </row>
    <row r="55" spans="1:19" x14ac:dyDescent="0.25">
      <c r="A55" s="78"/>
      <c r="B55" s="153"/>
      <c r="C55" s="64"/>
      <c r="D55" s="7" t="s">
        <v>41</v>
      </c>
      <c r="E55" s="44">
        <v>3833.2499999999677</v>
      </c>
      <c r="F55" s="44">
        <v>1249.9999999999991</v>
      </c>
      <c r="G55" s="44">
        <v>4750.00000000001</v>
      </c>
      <c r="H55" s="40">
        <v>4605.7499999999945</v>
      </c>
      <c r="L55" s="78"/>
      <c r="M55" s="153"/>
      <c r="N55" s="64"/>
      <c r="O55" s="7" t="s">
        <v>41</v>
      </c>
      <c r="P55" s="44">
        <f>+E55*'71'!E$27</f>
        <v>4795.3957499999588</v>
      </c>
      <c r="Q55" s="44">
        <f>+F55*'71'!F$27</f>
        <v>1423.7499999999991</v>
      </c>
      <c r="R55" s="44">
        <f>+G55*'71'!G$27</f>
        <v>5158.5000000000109</v>
      </c>
      <c r="S55" s="40">
        <f>+H55*'71'!H$27</f>
        <v>4605.7499999999945</v>
      </c>
    </row>
    <row r="56" spans="1:19" x14ac:dyDescent="0.25">
      <c r="A56" s="78"/>
      <c r="B56" s="153"/>
      <c r="C56" s="64" t="s">
        <v>87</v>
      </c>
      <c r="D56" s="7" t="s">
        <v>6</v>
      </c>
      <c r="E56" s="44">
        <v>302500</v>
      </c>
      <c r="F56" s="44">
        <v>345000</v>
      </c>
      <c r="G56" s="44">
        <v>375000</v>
      </c>
      <c r="H56" s="40">
        <v>401250</v>
      </c>
      <c r="L56" s="78"/>
      <c r="M56" s="153"/>
      <c r="N56" s="64" t="s">
        <v>87</v>
      </c>
      <c r="O56" s="7" t="s">
        <v>6</v>
      </c>
      <c r="P56" s="44">
        <f>+E56*'71'!E$27</f>
        <v>378427.49999999994</v>
      </c>
      <c r="Q56" s="44">
        <f>+F56*'71'!F$27</f>
        <v>392955</v>
      </c>
      <c r="R56" s="44">
        <f>+G56*'71'!G$27</f>
        <v>407250</v>
      </c>
      <c r="S56" s="40">
        <f>+H56*'71'!H$27</f>
        <v>401250</v>
      </c>
    </row>
    <row r="57" spans="1:19" x14ac:dyDescent="0.25">
      <c r="A57" s="78"/>
      <c r="B57" s="153"/>
      <c r="C57" s="64"/>
      <c r="D57" s="7" t="s">
        <v>41</v>
      </c>
      <c r="E57" s="44">
        <v>5000.0000000000055</v>
      </c>
      <c r="F57" s="44">
        <v>7274.9999999999991</v>
      </c>
      <c r="G57" s="44">
        <v>9583.4999999999472</v>
      </c>
      <c r="H57" s="40">
        <v>4999.9999999999955</v>
      </c>
      <c r="L57" s="78"/>
      <c r="M57" s="153"/>
      <c r="N57" s="64"/>
      <c r="O57" s="7" t="s">
        <v>41</v>
      </c>
      <c r="P57" s="44">
        <f>+E57*'71'!E$27</f>
        <v>6255.0000000000064</v>
      </c>
      <c r="Q57" s="44">
        <f>+F57*'71'!F$27</f>
        <v>8286.2249999999985</v>
      </c>
      <c r="R57" s="44">
        <f>+G57*'71'!G$27</f>
        <v>10407.680999999944</v>
      </c>
      <c r="S57" s="40">
        <f>+H57*'71'!H$27</f>
        <v>4999.9999999999955</v>
      </c>
    </row>
    <row r="58" spans="1:19" x14ac:dyDescent="0.25">
      <c r="A58" s="78"/>
      <c r="B58" s="153"/>
      <c r="C58" s="64" t="s">
        <v>88</v>
      </c>
      <c r="D58" s="7" t="s">
        <v>6</v>
      </c>
      <c r="E58" s="44">
        <v>600000</v>
      </c>
      <c r="F58" s="44">
        <v>658750</v>
      </c>
      <c r="G58" s="44">
        <v>700000</v>
      </c>
      <c r="H58" s="40">
        <v>800000</v>
      </c>
      <c r="L58" s="78"/>
      <c r="M58" s="153"/>
      <c r="N58" s="64" t="s">
        <v>88</v>
      </c>
      <c r="O58" s="7" t="s">
        <v>6</v>
      </c>
      <c r="P58" s="44">
        <f>+E58*'71'!E$27</f>
        <v>750599.99999999988</v>
      </c>
      <c r="Q58" s="44">
        <f>+F58*'71'!F$27</f>
        <v>750316.25</v>
      </c>
      <c r="R58" s="44">
        <f>+G58*'71'!G$27</f>
        <v>760200</v>
      </c>
      <c r="S58" s="40">
        <f>+H58*'71'!H$27</f>
        <v>800000</v>
      </c>
    </row>
    <row r="59" spans="1:19" x14ac:dyDescent="0.25">
      <c r="A59" s="78"/>
      <c r="B59" s="153"/>
      <c r="C59" s="64"/>
      <c r="D59" s="7" t="s">
        <v>41</v>
      </c>
      <c r="E59" s="44">
        <v>8333.2500000000073</v>
      </c>
      <c r="F59" s="44">
        <v>15624.999999999989</v>
      </c>
      <c r="G59" s="44">
        <v>3333.2499999999955</v>
      </c>
      <c r="H59" s="40">
        <v>12500.000000000036</v>
      </c>
      <c r="L59" s="78"/>
      <c r="M59" s="153"/>
      <c r="N59" s="64"/>
      <c r="O59" s="7" t="s">
        <v>41</v>
      </c>
      <c r="P59" s="44">
        <f>+E59*'71'!E$27</f>
        <v>10424.895750000009</v>
      </c>
      <c r="Q59" s="44">
        <f>+F59*'71'!F$27</f>
        <v>17796.874999999989</v>
      </c>
      <c r="R59" s="44">
        <f>+G59*'71'!G$27</f>
        <v>3619.9094999999952</v>
      </c>
      <c r="S59" s="40">
        <f>+H59*'71'!H$27</f>
        <v>12500.000000000036</v>
      </c>
    </row>
    <row r="60" spans="1:19" x14ac:dyDescent="0.25">
      <c r="A60" s="78"/>
      <c r="B60" s="153"/>
      <c r="C60" s="64" t="s">
        <v>89</v>
      </c>
      <c r="D60" s="7" t="s">
        <v>6</v>
      </c>
      <c r="E60" s="44">
        <v>300000</v>
      </c>
      <c r="F60" s="44">
        <v>312500</v>
      </c>
      <c r="G60" s="44">
        <v>400000</v>
      </c>
      <c r="H60" s="40">
        <v>500000</v>
      </c>
      <c r="L60" s="78"/>
      <c r="M60" s="153"/>
      <c r="N60" s="64" t="s">
        <v>89</v>
      </c>
      <c r="O60" s="7" t="s">
        <v>6</v>
      </c>
      <c r="P60" s="44">
        <f>+E60*'71'!E$27</f>
        <v>375299.99999999994</v>
      </c>
      <c r="Q60" s="44">
        <f>+F60*'71'!F$27</f>
        <v>355937.5</v>
      </c>
      <c r="R60" s="44">
        <f>+G60*'71'!G$27</f>
        <v>434400.00000000006</v>
      </c>
      <c r="S60" s="40">
        <f>+H60*'71'!H$27</f>
        <v>500000</v>
      </c>
    </row>
    <row r="61" spans="1:19" x14ac:dyDescent="0.25">
      <c r="A61" s="30"/>
      <c r="B61" s="153"/>
      <c r="C61" s="64"/>
      <c r="D61" s="7" t="s">
        <v>41</v>
      </c>
      <c r="E61" s="44">
        <v>14062.499999999995</v>
      </c>
      <c r="F61" s="44">
        <v>30000.000000000004</v>
      </c>
      <c r="G61" s="44">
        <v>21244.999999999996</v>
      </c>
      <c r="H61" s="40">
        <v>12250.000000000009</v>
      </c>
      <c r="L61" s="30"/>
      <c r="M61" s="153"/>
      <c r="N61" s="64"/>
      <c r="O61" s="7" t="s">
        <v>41</v>
      </c>
      <c r="P61" s="44">
        <f>+E61*'71'!E$27</f>
        <v>17592.187499999993</v>
      </c>
      <c r="Q61" s="44">
        <f>+F61*'71'!F$27</f>
        <v>34170.000000000007</v>
      </c>
      <c r="R61" s="44">
        <f>+G61*'71'!G$27</f>
        <v>23072.069999999996</v>
      </c>
      <c r="S61" s="40">
        <f>+H61*'71'!H$27</f>
        <v>12250.000000000009</v>
      </c>
    </row>
    <row r="62" spans="1:19" x14ac:dyDescent="0.25">
      <c r="A62" s="30"/>
      <c r="B62" s="153"/>
      <c r="C62" s="73" t="s">
        <v>20</v>
      </c>
      <c r="D62" s="7" t="s">
        <v>6</v>
      </c>
      <c r="E62" s="44">
        <f>+'92'!E75</f>
        <v>290000</v>
      </c>
      <c r="F62" s="44">
        <f>+'92'!F75</f>
        <v>325000</v>
      </c>
      <c r="G62" s="44">
        <f>+'92'!G75</f>
        <v>360000</v>
      </c>
      <c r="H62" s="40">
        <f>+'92'!H75</f>
        <v>412500</v>
      </c>
      <c r="L62" s="30"/>
      <c r="M62" s="153"/>
      <c r="N62" s="73" t="s">
        <v>20</v>
      </c>
      <c r="O62" s="7" t="s">
        <v>6</v>
      </c>
      <c r="P62" s="44">
        <f>+E62*'71'!E$27</f>
        <v>362789.99999999994</v>
      </c>
      <c r="Q62" s="44">
        <f>+F62*'71'!F$27</f>
        <v>370175</v>
      </c>
      <c r="R62" s="44">
        <f>+G62*'71'!G$27</f>
        <v>390960</v>
      </c>
      <c r="S62" s="40">
        <f>+H62*'71'!H$27</f>
        <v>412500</v>
      </c>
    </row>
    <row r="63" spans="1:19" x14ac:dyDescent="0.25">
      <c r="A63" s="30"/>
      <c r="B63" s="153"/>
      <c r="C63" s="73"/>
      <c r="D63" s="7" t="s">
        <v>7</v>
      </c>
      <c r="E63" s="44">
        <f>+'92'!E76</f>
        <v>4375.0000000000027</v>
      </c>
      <c r="F63" s="44">
        <f>+'92'!F76</f>
        <v>3124.9999999999618</v>
      </c>
      <c r="G63" s="44">
        <f>+'92'!G76</f>
        <v>4270.7500000000109</v>
      </c>
      <c r="H63" s="40">
        <f>+'92'!H76</f>
        <v>4038.5000000000446</v>
      </c>
      <c r="L63" s="30"/>
      <c r="M63" s="153"/>
      <c r="N63" s="73"/>
      <c r="O63" s="7" t="s">
        <v>7</v>
      </c>
      <c r="P63" s="44">
        <f>+E63*'71'!E$27</f>
        <v>5473.1250000000027</v>
      </c>
      <c r="Q63" s="44">
        <f>+F63*'71'!F$27</f>
        <v>3559.3749999999563</v>
      </c>
      <c r="R63" s="44">
        <f>+G63*'71'!G$27</f>
        <v>4638.0345000000125</v>
      </c>
      <c r="S63" s="40">
        <f>+H63*'71'!H$27</f>
        <v>4038.5000000000446</v>
      </c>
    </row>
    <row r="64" spans="1:19" x14ac:dyDescent="0.25">
      <c r="A64" s="11"/>
      <c r="B64" s="25"/>
      <c r="C64" s="25"/>
      <c r="D64" s="25"/>
      <c r="E64" s="25"/>
      <c r="F64" s="25"/>
      <c r="G64" s="25"/>
      <c r="H64" s="79"/>
      <c r="L64" s="11"/>
      <c r="M64" s="25"/>
      <c r="N64" s="25"/>
      <c r="O64" s="25"/>
      <c r="P64" s="25"/>
      <c r="Q64" s="25"/>
      <c r="R64" s="25"/>
      <c r="S64" s="79"/>
    </row>
    <row r="65" spans="1:19" x14ac:dyDescent="0.25">
      <c r="A65" s="6" t="s">
        <v>8</v>
      </c>
      <c r="B65" s="6"/>
      <c r="C65" s="6"/>
      <c r="D65" s="6"/>
      <c r="E65" s="6"/>
      <c r="F65" s="6"/>
      <c r="L65" s="6" t="s">
        <v>8</v>
      </c>
      <c r="M65" s="6"/>
      <c r="N65" s="6"/>
      <c r="O65" s="6"/>
      <c r="P65" s="6"/>
      <c r="Q65" s="6"/>
    </row>
    <row r="66" spans="1:19" ht="72" customHeight="1" x14ac:dyDescent="0.25">
      <c r="A66" s="172" t="s">
        <v>15</v>
      </c>
      <c r="B66" s="172"/>
      <c r="C66" s="172"/>
      <c r="D66" s="172"/>
      <c r="E66" s="172"/>
      <c r="F66" s="172"/>
      <c r="G66" s="172"/>
      <c r="H66" s="172"/>
      <c r="L66" s="172" t="s">
        <v>15</v>
      </c>
      <c r="M66" s="172"/>
      <c r="N66" s="172"/>
      <c r="O66" s="172"/>
      <c r="P66" s="172"/>
      <c r="Q66" s="172"/>
      <c r="R66" s="172"/>
      <c r="S66" s="172"/>
    </row>
    <row r="67" spans="1:19" ht="80.25" customHeight="1" x14ac:dyDescent="0.25">
      <c r="A67" s="172" t="s">
        <v>16</v>
      </c>
      <c r="B67" s="172"/>
      <c r="C67" s="172"/>
      <c r="D67" s="172"/>
      <c r="E67" s="172"/>
      <c r="F67" s="172"/>
      <c r="G67" s="172"/>
      <c r="H67" s="172"/>
      <c r="L67" s="172" t="s">
        <v>16</v>
      </c>
      <c r="M67" s="172"/>
      <c r="N67" s="172"/>
      <c r="O67" s="172"/>
      <c r="P67" s="172"/>
      <c r="Q67" s="172"/>
      <c r="R67" s="172"/>
      <c r="S67" s="172"/>
    </row>
    <row r="68" spans="1:19" ht="15" customHeight="1" x14ac:dyDescent="0.25">
      <c r="A68" s="172" t="s">
        <v>257</v>
      </c>
      <c r="B68" s="172"/>
      <c r="C68" s="172"/>
      <c r="D68" s="172"/>
      <c r="E68" s="172"/>
      <c r="F68" s="172"/>
      <c r="G68" s="172"/>
      <c r="H68" s="172"/>
      <c r="L68" s="172" t="s">
        <v>257</v>
      </c>
      <c r="M68" s="172"/>
      <c r="N68" s="172"/>
      <c r="O68" s="172"/>
      <c r="P68" s="172"/>
      <c r="Q68" s="172"/>
      <c r="R68" s="172"/>
      <c r="S68" s="172"/>
    </row>
    <row r="69" spans="1:19" ht="81.75" customHeight="1" x14ac:dyDescent="0.25">
      <c r="A69" s="172" t="s">
        <v>377</v>
      </c>
      <c r="B69" s="172"/>
      <c r="C69" s="172"/>
      <c r="D69" s="172"/>
      <c r="E69" s="172"/>
      <c r="F69" s="172"/>
      <c r="G69" s="172"/>
      <c r="H69" s="172"/>
      <c r="L69" s="172" t="s">
        <v>377</v>
      </c>
      <c r="M69" s="172"/>
      <c r="N69" s="172"/>
      <c r="O69" s="172"/>
      <c r="P69" s="172"/>
      <c r="Q69" s="172"/>
      <c r="R69" s="172"/>
      <c r="S69" s="172"/>
    </row>
    <row r="70" spans="1:19" x14ac:dyDescent="0.25">
      <c r="A70" s="172" t="s">
        <v>11</v>
      </c>
      <c r="B70" s="172"/>
      <c r="C70" s="172"/>
      <c r="D70" s="172"/>
      <c r="E70" s="172"/>
      <c r="F70" s="172"/>
      <c r="G70" s="172"/>
      <c r="H70" s="172"/>
      <c r="L70" s="172" t="s">
        <v>11</v>
      </c>
      <c r="M70" s="172"/>
      <c r="N70" s="172"/>
      <c r="O70" s="172"/>
      <c r="P70" s="172"/>
      <c r="Q70" s="172"/>
      <c r="R70" s="172"/>
      <c r="S70" s="172"/>
    </row>
  </sheetData>
  <mergeCells count="10">
    <mergeCell ref="A70:H70"/>
    <mergeCell ref="L68:S68"/>
    <mergeCell ref="L70:S70"/>
    <mergeCell ref="L66:S66"/>
    <mergeCell ref="L67:S67"/>
    <mergeCell ref="L69:S69"/>
    <mergeCell ref="A66:H66"/>
    <mergeCell ref="A67:H67"/>
    <mergeCell ref="A69:H69"/>
    <mergeCell ref="A68:H68"/>
  </mergeCells>
  <hyperlinks>
    <hyperlink ref="A1" location="Indice!A1" display="Indice" xr:uid="{7E241FF3-1C64-4D72-8A6C-B55FE9E1318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95</vt:i4>
      </vt:variant>
    </vt:vector>
  </HeadingPairs>
  <TitlesOfParts>
    <vt:vector size="95" baseType="lpstr">
      <vt:lpstr>Indice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92</vt:lpstr>
      <vt:lpstr>93</vt:lpstr>
      <vt:lpstr>94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Adolfo Herrada Marambio</dc:creator>
  <cp:lastModifiedBy>Jenny Encina Galaz</cp:lastModifiedBy>
  <cp:lastPrinted>2021-08-17T23:42:12Z</cp:lastPrinted>
  <dcterms:created xsi:type="dcterms:W3CDTF">2021-07-08T16:16:43Z</dcterms:created>
  <dcterms:modified xsi:type="dcterms:W3CDTF">2023-05-03T20:27:02Z</dcterms:modified>
</cp:coreProperties>
</file>